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k.krug\Desktop\"/>
    </mc:Choice>
  </mc:AlternateContent>
  <workbookProtection lockStructure="1"/>
  <bookViews>
    <workbookView xWindow="240" yWindow="90" windowWidth="18780" windowHeight="11895"/>
  </bookViews>
  <sheets>
    <sheet name="Deckblatt_Arbeitnehmer" sheetId="8" r:id="rId1"/>
    <sheet name="Berechnung_Arbeitnehmer" sheetId="5" r:id="rId2"/>
    <sheet name="Deckblatt_Selbstständige" sheetId="10" r:id="rId3"/>
    <sheet name="Berechnung_Selbständige" sheetId="7" r:id="rId4"/>
    <sheet name="Wochenfaktor" sheetId="9" r:id="rId5"/>
  </sheets>
  <definedNames>
    <definedName name="Dropdown1" localSheetId="1">Berechnung_Arbeitnehmer!#REF!</definedName>
    <definedName name="_xlnm.Print_Area" localSheetId="1">Berechnung_Arbeitnehmer!$A$1:$J$54</definedName>
    <definedName name="_xlnm.Print_Area" localSheetId="3">Berechnung_Selbständige!$A$1:$W$42</definedName>
    <definedName name="_xlnm.Print_Area" localSheetId="0">Deckblatt_Arbeitnehmer!$A$1:$H$39</definedName>
    <definedName name="_xlnm.Print_Area" localSheetId="2">Deckblatt_Selbstständige!$A$1:$H$36</definedName>
    <definedName name="Kontrollkästchen1" localSheetId="1">Berechnung_Arbeitnehmer!$B$45</definedName>
    <definedName name="Text10" localSheetId="1">Berechnung_Arbeitnehmer!$D$11</definedName>
    <definedName name="Text12" localSheetId="1">Berechnung_Arbeitnehmer!$B$4</definedName>
    <definedName name="Text14" localSheetId="1">Berechnung_Arbeitnehmer!$B$5</definedName>
    <definedName name="Text15" localSheetId="1">Berechnung_Arbeitnehmer!$B$52</definedName>
    <definedName name="Text16" localSheetId="1">Berechnung_Arbeitnehmer!$E$38</definedName>
    <definedName name="Text2" localSheetId="1">Berechnung_Arbeitnehmer!$H$16</definedName>
    <definedName name="Text3" localSheetId="1">Berechnung_Arbeitnehmer!$C$19</definedName>
    <definedName name="Text4" localSheetId="1">Berechnung_Arbeitnehmer!$E$19</definedName>
    <definedName name="Text5" localSheetId="1">Berechnung_Arbeitnehmer!$H$19</definedName>
    <definedName name="Text6" localSheetId="1">Berechnung_Arbeitnehmer!$C$22</definedName>
    <definedName name="Text7" localSheetId="1">Berechnung_Arbeitnehmer!$E$22</definedName>
    <definedName name="Text8" localSheetId="1">Berechnung_Arbeitnehmer!$H$22</definedName>
    <definedName name="Text9" localSheetId="1">Berechnung_Arbeitnehmer!$H$9</definedName>
    <definedName name="Zahl" localSheetId="1">Berechnung_Arbeitnehmer!$H$19</definedName>
    <definedName name="Zahl" localSheetId="2">#REF!</definedName>
    <definedName name="Zahl">#REF!</definedName>
  </definedNames>
  <calcPr calcId="152511"/>
</workbook>
</file>

<file path=xl/calcChain.xml><?xml version="1.0" encoding="utf-8"?>
<calcChain xmlns="http://schemas.openxmlformats.org/spreadsheetml/2006/main">
  <c r="U35" i="7" l="1"/>
  <c r="U33" i="7"/>
  <c r="U31" i="7"/>
  <c r="U29" i="7"/>
  <c r="U27" i="7"/>
  <c r="U25" i="7"/>
  <c r="U23" i="7"/>
  <c r="U21" i="7"/>
  <c r="U19" i="7"/>
  <c r="U17" i="7"/>
  <c r="U11" i="7"/>
  <c r="J35" i="7" l="1"/>
  <c r="J33" i="7"/>
  <c r="J31" i="7"/>
  <c r="J29" i="7"/>
  <c r="J27" i="7"/>
  <c r="J25" i="7"/>
  <c r="J23" i="7"/>
  <c r="J21" i="7"/>
  <c r="J19" i="7"/>
  <c r="J17" i="7"/>
  <c r="J15" i="7"/>
  <c r="J13" i="7"/>
  <c r="U13" i="7" s="1"/>
  <c r="J11" i="7"/>
  <c r="R9" i="7"/>
  <c r="R35" i="7"/>
  <c r="R33" i="7"/>
  <c r="R31" i="7"/>
  <c r="R29" i="7"/>
  <c r="R27" i="7"/>
  <c r="R25" i="7"/>
  <c r="R23" i="7"/>
  <c r="R21" i="7"/>
  <c r="R19" i="7"/>
  <c r="R17" i="7"/>
  <c r="R15" i="7"/>
  <c r="R13" i="7"/>
  <c r="R11" i="7"/>
  <c r="J9" i="7"/>
  <c r="U15" i="7" l="1"/>
  <c r="U9" i="7"/>
  <c r="M39" i="7"/>
  <c r="C16" i="5"/>
  <c r="H16" i="5"/>
  <c r="E19" i="5" s="1"/>
  <c r="E30" i="5"/>
  <c r="H30" i="5"/>
  <c r="C33" i="5" s="1"/>
  <c r="H33" i="5"/>
  <c r="E38" i="5" s="1"/>
  <c r="E22" i="5"/>
  <c r="C19" i="5"/>
  <c r="C27" i="5"/>
  <c r="H27" i="5"/>
  <c r="C30" i="5"/>
  <c r="E33" i="5"/>
  <c r="H19" i="5"/>
  <c r="C22" i="5"/>
  <c r="H22" i="5"/>
  <c r="C38" i="5" s="1"/>
  <c r="H38" i="5" s="1"/>
  <c r="E50" i="5" s="1"/>
  <c r="U37" i="7" l="1"/>
  <c r="J39" i="7" s="1"/>
  <c r="U39" i="7" s="1"/>
</calcChain>
</file>

<file path=xl/sharedStrings.xml><?xml version="1.0" encoding="utf-8"?>
<sst xmlns="http://schemas.openxmlformats.org/spreadsheetml/2006/main" count="312" uniqueCount="143">
  <si>
    <t>benötigte Angaben:</t>
  </si>
  <si>
    <t>x</t>
  </si>
  <si>
    <t>=</t>
  </si>
  <si>
    <t>Wochenstunden</t>
  </si>
  <si>
    <t>X</t>
  </si>
  <si>
    <t>Monatsstunden</t>
  </si>
  <si>
    <t>:</t>
  </si>
  <si>
    <t>Bruttogehalt</t>
  </si>
  <si>
    <t>Stundenlohn</t>
  </si>
  <si>
    <t>Anspruch</t>
  </si>
  <si>
    <t>AG-Anteil Soz</t>
  </si>
  <si>
    <t>AG-Anteil Soz / Std</t>
  </si>
  <si>
    <t>+</t>
  </si>
  <si>
    <t>Lohnanspruch</t>
  </si>
  <si>
    <t>Erstattungssumme</t>
  </si>
  <si>
    <t>     </t>
  </si>
  <si>
    <t>Vorgehen anhand Beispiels:</t>
  </si>
  <si>
    <t>I.errechnen der Monatsstunden</t>
  </si>
  <si>
    <t>II.errechnen des Stundenlohnes</t>
  </si>
  <si>
    <t>Bruttogehalt : errechnete Monatsstunden = Stundenlohn</t>
  </si>
  <si>
    <t>3500 : 173,92 = 20,12 €/Std.</t>
  </si>
  <si>
    <t>III.errechnen der Lohnerstattung</t>
  </si>
  <si>
    <t>20,12 x 40 Std. = 804,80 €</t>
  </si>
  <si>
    <t>Die Erstattung des Arbeitgebersozialanteils erfolgt gleichlautend</t>
  </si>
  <si>
    <r>
      <t>für die Zeit vom:</t>
    </r>
    <r>
      <rPr>
        <b/>
        <sz val="12"/>
        <rFont val="Arial"/>
        <family val="2"/>
      </rPr>
      <t/>
    </r>
  </si>
  <si>
    <t>bis:</t>
  </si>
  <si>
    <r>
      <t>·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Bruttolohn / Monat</t>
    </r>
  </si>
  <si>
    <r>
      <t xml:space="preserve">· </t>
    </r>
    <r>
      <rPr>
        <sz val="11"/>
        <rFont val="Arial"/>
        <family val="2"/>
      </rPr>
      <t>AG-Anteil Sozialversicherung / Monat</t>
    </r>
  </si>
  <si>
    <r>
      <t>·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wöchentliche Arbeitszeit in Tage und Std</t>
    </r>
  </si>
  <si>
    <r>
      <t xml:space="preserve">· </t>
    </r>
    <r>
      <rPr>
        <sz val="11"/>
        <rFont val="Arial"/>
        <family val="2"/>
      </rPr>
      <t>zu erstattende Arbeitszeit in Tage oder Std</t>
    </r>
  </si>
  <si>
    <t>Tage</t>
  </si>
  <si>
    <t>Std.</t>
  </si>
  <si>
    <t>AG Sozi</t>
  </si>
  <si>
    <t>Ausfallzeit/Std</t>
  </si>
  <si>
    <t>C) Berechnung der zu erstattenden Summe:</t>
  </si>
  <si>
    <t xml:space="preserve">             Rundungsbeträgen zu erklären.</t>
  </si>
  <si>
    <t xml:space="preserve">             Der vom AG geforderte Betrag stimmt mit dem errechneten Betrag überein.</t>
  </si>
  <si>
    <t xml:space="preserve">             Der errechnete Differenzbetrag in Höhe von __,__ €, ist aufgrund von </t>
  </si>
  <si>
    <t>die Ag-Anteile Soz.ver. Sind bereits im Bruttolohn enthalten</t>
  </si>
  <si>
    <t>für:</t>
  </si>
  <si>
    <t>(Bruttoverdienst 3500.-; 5 Tage, 40 Stunden; Ausfall = 5 Tage)</t>
  </si>
  <si>
    <r>
      <t xml:space="preserve">             Der errechnete Betrag in Höhe von </t>
    </r>
    <r>
      <rPr>
        <b/>
        <sz val="11"/>
        <rFont val="Arial"/>
        <family val="2"/>
      </rPr>
      <t/>
    </r>
  </si>
  <si>
    <t>wird zur Zahlung angewiesen.</t>
  </si>
  <si>
    <t xml:space="preserve">Landratsamt </t>
  </si>
  <si>
    <t>Konrad-Adenauer-Str. 1</t>
  </si>
  <si>
    <t xml:space="preserve">Ort / Datum </t>
  </si>
  <si>
    <t>Berechnung des zu erstattenden Verdienstausfall</t>
  </si>
  <si>
    <t>A) Berechnung des Lohnausfalls:</t>
  </si>
  <si>
    <t>B) Berechnung der AG-Anteile Sozialversicherung:</t>
  </si>
  <si>
    <t>Es können nur die grün hinterlegten Felder bearbeitet werden.</t>
  </si>
  <si>
    <t xml:space="preserve">erstellt: Name / Unterschrift </t>
  </si>
  <si>
    <t>Datum</t>
  </si>
  <si>
    <t>Anzahl</t>
  </si>
  <si>
    <t>zu erstattende Zeit</t>
  </si>
  <si>
    <t>Summe A1</t>
  </si>
  <si>
    <t>abzgl. Ruhezeit</t>
  </si>
  <si>
    <t>Summe R1</t>
  </si>
  <si>
    <t>Zeit von</t>
  </si>
  <si>
    <t xml:space="preserve">bis </t>
  </si>
  <si>
    <t>Tag 1</t>
  </si>
  <si>
    <t>Uhr -</t>
  </si>
  <si>
    <t>Uhr</t>
  </si>
  <si>
    <t>Std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</si>
  <si>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</si>
  <si>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</si>
  <si>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</si>
  <si>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</si>
  <si>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</si>
  <si>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</si>
  <si>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</si>
  <si>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</si>
  <si>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</si>
  <si>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</si>
  <si>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</si>
  <si>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</si>
  <si>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</si>
  <si>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 xml:space="preserve">geprüft: Name / Unterschrift </t>
  </si>
  <si>
    <t>angesetzter Stundenverrechnungssatz</t>
  </si>
  <si>
    <t>€</t>
  </si>
  <si>
    <t>*</t>
  </si>
  <si>
    <t xml:space="preserve"> = zu erstattender Betrag</t>
  </si>
  <si>
    <t xml:space="preserve"> = Summe Stunden </t>
  </si>
  <si>
    <r>
      <t>zu erstattende Zeit</t>
    </r>
    <r>
      <rPr>
        <sz val="8"/>
        <rFont val="Arial"/>
        <family val="2"/>
      </rPr>
      <t xml:space="preserve"> (A1-R1)</t>
    </r>
  </si>
  <si>
    <t>Grund:</t>
  </si>
  <si>
    <t>Sehr geehrte Dame und Herren,</t>
  </si>
  <si>
    <t>IBAN:</t>
  </si>
  <si>
    <t>BIC:</t>
  </si>
  <si>
    <t>Prüfungsvermerke des Empfängers</t>
  </si>
  <si>
    <t>Brand- und Katastrophenschutz</t>
  </si>
  <si>
    <t>Antragsteller</t>
  </si>
  <si>
    <t>Name</t>
  </si>
  <si>
    <t>Straße</t>
  </si>
  <si>
    <t>PLZ, Ort</t>
  </si>
  <si>
    <t>Firma Name</t>
  </si>
  <si>
    <t>Bearbeiter</t>
  </si>
  <si>
    <t>Erreichbarkeit</t>
  </si>
  <si>
    <t>per Mail: ordnungsamt@kreis-nea.de</t>
  </si>
  <si>
    <t>wir bitten um Erstattung der beiliegenden Verdienstausfallberechnung für unseren Arbeitnehmer / Angestellten:</t>
  </si>
  <si>
    <t>Vorname</t>
  </si>
  <si>
    <t>Geb.datum</t>
  </si>
  <si>
    <t>beschäftigt als:</t>
  </si>
  <si>
    <t>seit:</t>
  </si>
  <si>
    <t xml:space="preserve">dieser hat Feuerwehrdienst geleistet </t>
  </si>
  <si>
    <t>dieser war wegen einer auf den Feuerwehrdienst zurückzuführenden Krankheit arbeitsunfähig und ist deswegen in den nachstehend genannten Zeiten der Arbeit ohne Anrechnung auf den Tarifurlaub ferngeblieben:</t>
  </si>
  <si>
    <t>ständig?</t>
  </si>
  <si>
    <t>vorübergehend?</t>
  </si>
  <si>
    <t xml:space="preserve">Wir versichern die Richtigkeit der im Antrag enthaltenen Angaben und werden evtl. entstandene oder noch entstehende Schadensersatzansprüche gegen Dritte (Art. 10 Satz 2 BayFwG) unverzüglich an den Erstatter abtreten. </t>
  </si>
  <si>
    <r>
      <t xml:space="preserve">Antrag auf Erstattung fortgewährter Leistungen im Zusammenhang mit dem Feuerwehrdienst </t>
    </r>
    <r>
      <rPr>
        <sz val="10"/>
        <rFont val="Arial"/>
        <family val="2"/>
      </rPr>
      <t>(Art.9 Abs.1 Satz 4; Art.10 BayFwG)</t>
    </r>
  </si>
  <si>
    <t>Berechnung der fortgewährten Leistungen</t>
  </si>
  <si>
    <t>Kontoinhaber:</t>
  </si>
  <si>
    <t>Die Erstattung des errechneten Betrages kann nur auf ein Konto des Arbeitgebers erfolgen!</t>
  </si>
  <si>
    <t>Berechnung des Wochenfaktors:</t>
  </si>
  <si>
    <t>Grobe Berechnung: 52 Wochen / 12 Monate = 4,333333</t>
  </si>
  <si>
    <t>Unter Einbeziehung von 400 Jahren (wegen der Schaltjahre) ergibt sich:</t>
  </si>
  <si>
    <t>400 Jahre * 365 Tage/Jahr = 146.000 Tage</t>
  </si>
  <si>
    <t>+ 100 Schalttage (Die durch 4 teilbaren Jahre erhalten zusätzlich einen Schalttag)</t>
  </si>
  <si>
    <t>- 4 Schalttage (Die durch 100 teilbaren Jahre bekommen diesen Schalttag wieder weggenommen)</t>
  </si>
  <si>
    <t>+ 1 Schalttag (Bei den durch 400 teilbaren Jahren wird der Schalttag wieder zugefügt)</t>
  </si>
  <si>
    <t>= 146.097 (Tage in 400 Jahren)</t>
  </si>
  <si>
    <t>/ 400 Jahre</t>
  </si>
  <si>
    <t>/ 12 Monate</t>
  </si>
  <si>
    <t>/ 7 Tage</t>
  </si>
  <si>
    <t>= 4,348125 (exakter Wochenfaktor)</t>
  </si>
  <si>
    <t>gerundet: 4,348 oder 4,35</t>
  </si>
  <si>
    <t>40 Std. x 4,348 (Erklärung siehe Tab.blatt Wochenfaktor) = 173,92 Std./Monat (174)</t>
  </si>
  <si>
    <r>
      <t xml:space="preserve">Antrag auf Erstattung von Verdienstausfall im Zusammenhang mit dem Feuerwehrdienst </t>
    </r>
    <r>
      <rPr>
        <sz val="10"/>
        <rFont val="Arial"/>
        <family val="2"/>
      </rPr>
      <t>(Art.9 Abs.3 BayFwG; §10 AVBayFwG)</t>
    </r>
  </si>
  <si>
    <t>Vorname:</t>
  </si>
  <si>
    <t>Antrag auf Erstattung von Verdienstausfall für Selbstständige</t>
  </si>
  <si>
    <t>Tätigkeit/Beruf</t>
  </si>
  <si>
    <t xml:space="preserve">habe ich Feuerwehrdienst geleistet </t>
  </si>
  <si>
    <t>In der angegebenen Zeit,</t>
  </si>
  <si>
    <t>war ich wegen einer auf den Feuerwehrdienst zurückzuführenden Krankheit arbeitsunfähig.</t>
  </si>
  <si>
    <t xml:space="preserve">Ich versichere die Richtigkeit der im Antrag enthaltenen Angaben und werden evtl. entstandene oder noch entstehende Schadensersatzansprüche gegen Dritte (Art. 10 Satz 2 BayFwG) unverzüglich an den Erstatter abtreten. </t>
  </si>
  <si>
    <t>ich bitte um Erstattung der beiliegenden Verdienstausfallberechnung auf folgendes Konto:</t>
  </si>
  <si>
    <t xml:space="preserve">max.10 Std/Tag; Lohn max.Stufe 4 EG15 TVöD; angefangene Std in der Summe aufrunden auf volle Std. (§10 Abs.1 AVBayFwG) </t>
  </si>
  <si>
    <t>Es müssen mindestens die gelb hinterlegten Felder bearbeitet sein.</t>
  </si>
  <si>
    <r>
      <t>Die Zeiteingabe muss mit</t>
    </r>
    <r>
      <rPr>
        <b/>
        <sz val="12"/>
        <color rgb="FFFF0000"/>
        <rFont val="Arial"/>
        <family val="2"/>
      </rPr>
      <t xml:space="preserve"> :</t>
    </r>
    <r>
      <rPr>
        <b/>
        <sz val="11"/>
        <color rgb="FFFF0000"/>
        <rFont val="Arial"/>
        <family val="2"/>
      </rPr>
      <t xml:space="preserve"> (Doppelpunkt) getrennt werden. (7:30 oder 12:45)</t>
    </r>
  </si>
  <si>
    <t>vom Arbeitgeber auszufüllen</t>
  </si>
  <si>
    <t>Landkreis Neustadt a.d.Aisch-Bad Windsheim</t>
  </si>
  <si>
    <t>Neustadt a.d.Aisch-Bad Windsheim</t>
  </si>
  <si>
    <t>91413 Neustadt a.d.Aisch</t>
  </si>
  <si>
    <t>per Fax: 09161 92-93203</t>
  </si>
  <si>
    <t>Landratsamt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</si>
</sst>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"/>
    <numFmt numFmtId="166" formatCode="h:mm;@"/>
  </numFmts>
  <fonts count="2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1"/>
      <name val="Symbol"/>
      <family val="1"/>
      <charset val="2"/>
    </font>
    <font>
      <sz val="11"/>
      <name val="Times New Roman"/>
      <family val="1"/>
    </font>
    <font>
      <sz val="8"/>
      <color indexed="55"/>
      <name val="Arial"/>
      <family val="2"/>
    </font>
    <font>
      <sz val="7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1"/>
      <color theme="0" tint="-0.499984740745262"/>
      <name val="Arial"/>
      <family val="2"/>
    </font>
    <font>
      <b/>
      <sz val="11"/>
      <color rgb="FFFFFF00"/>
      <name val="Arial"/>
      <family val="2"/>
    </font>
    <font>
      <b/>
      <sz val="11"/>
      <color rgb="FF92D05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8" fontId="2" fillId="0" borderId="16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8" fontId="3" fillId="0" borderId="16" xfId="0" applyNumberFormat="1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18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indent="2"/>
    </xf>
    <xf numFmtId="0" fontId="6" fillId="0" borderId="0" xfId="0" applyFont="1" applyAlignment="1" applyProtection="1">
      <alignment horizontal="left" indent="2"/>
    </xf>
    <xf numFmtId="0" fontId="6" fillId="0" borderId="0" xfId="0" applyFont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44" fontId="2" fillId="0" borderId="16" xfId="3" applyFont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8" fontId="3" fillId="0" borderId="3" xfId="0" applyNumberFormat="1" applyFont="1" applyFill="1" applyBorder="1" applyAlignment="1" applyProtection="1">
      <alignment vertical="center"/>
    </xf>
    <xf numFmtId="0" fontId="6" fillId="0" borderId="0" xfId="0" applyFont="1" applyBorder="1" applyProtection="1"/>
    <xf numFmtId="0" fontId="6" fillId="0" borderId="0" xfId="0" applyFont="1" applyAlignment="1" applyProtection="1">
      <alignment horizontal="left" indent="3"/>
    </xf>
    <xf numFmtId="0" fontId="6" fillId="0" borderId="0" xfId="0" applyFont="1" applyAlignment="1" applyProtection="1">
      <alignment horizontal="left" indent="4"/>
    </xf>
    <xf numFmtId="0" fontId="6" fillId="0" borderId="0" xfId="0" applyFont="1" applyProtection="1"/>
    <xf numFmtId="0" fontId="1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6" fillId="3" borderId="0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vertical="center"/>
    </xf>
    <xf numFmtId="0" fontId="15" fillId="4" borderId="3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14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5" borderId="18" xfId="0" applyFill="1" applyBorder="1" applyAlignment="1" applyProtection="1">
      <alignment vertical="center"/>
    </xf>
    <xf numFmtId="0" fontId="0" fillId="5" borderId="19" xfId="0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16" xfId="0" applyFon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4" fontId="9" fillId="2" borderId="16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0" fillId="6" borderId="3" xfId="0" applyFill="1" applyBorder="1" applyAlignment="1" applyProtection="1">
      <alignment vertical="center"/>
    </xf>
    <xf numFmtId="0" fontId="0" fillId="6" borderId="8" xfId="0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16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15" fillId="3" borderId="7" xfId="0" applyFont="1" applyFill="1" applyBorder="1" applyAlignment="1" applyProtection="1">
      <alignment vertical="center"/>
    </xf>
    <xf numFmtId="0" fontId="15" fillId="3" borderId="9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8" fillId="7" borderId="3" xfId="0" applyFont="1" applyFill="1" applyBorder="1" applyAlignment="1" applyProtection="1">
      <alignment vertical="center"/>
    </xf>
    <xf numFmtId="0" fontId="18" fillId="7" borderId="8" xfId="0" applyFont="1" applyFill="1" applyBorder="1" applyAlignment="1" applyProtection="1">
      <alignment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vertical="center"/>
    </xf>
    <xf numFmtId="2" fontId="15" fillId="0" borderId="8" xfId="0" applyNumberFormat="1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</xf>
    <xf numFmtId="2" fontId="14" fillId="0" borderId="8" xfId="0" applyNumberFormat="1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vertical="center"/>
    </xf>
    <xf numFmtId="0" fontId="16" fillId="3" borderId="9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vertical="center"/>
      <protection locked="0"/>
    </xf>
    <xf numFmtId="166" fontId="6" fillId="2" borderId="2" xfId="0" applyNumberFormat="1" applyFont="1" applyFill="1" applyBorder="1" applyAlignment="1" applyProtection="1">
      <alignment horizontal="right" vertical="center"/>
      <protection locked="0"/>
    </xf>
    <xf numFmtId="166" fontId="15" fillId="0" borderId="2" xfId="0" applyNumberFormat="1" applyFont="1" applyBorder="1" applyAlignment="1" applyProtection="1">
      <alignment vertical="center"/>
    </xf>
    <xf numFmtId="166" fontId="6" fillId="2" borderId="3" xfId="0" applyNumberFormat="1" applyFont="1" applyFill="1" applyBorder="1" applyAlignment="1" applyProtection="1">
      <alignment horizontal="right" vertical="center"/>
      <protection locked="0"/>
    </xf>
    <xf numFmtId="166" fontId="6" fillId="2" borderId="3" xfId="0" applyNumberFormat="1" applyFont="1" applyFill="1" applyBorder="1" applyAlignment="1" applyProtection="1">
      <alignment vertical="center"/>
      <protection locked="0"/>
    </xf>
    <xf numFmtId="166" fontId="14" fillId="0" borderId="2" xfId="0" applyNumberFormat="1" applyFont="1" applyBorder="1" applyAlignment="1" applyProtection="1">
      <alignment vertical="center"/>
    </xf>
    <xf numFmtId="2" fontId="14" fillId="4" borderId="2" xfId="0" applyNumberFormat="1" applyFont="1" applyFill="1" applyBorder="1" applyAlignment="1" applyProtection="1">
      <alignment vertical="center"/>
    </xf>
    <xf numFmtId="2" fontId="14" fillId="4" borderId="8" xfId="0" applyNumberFormat="1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4" fillId="3" borderId="18" xfId="0" applyFont="1" applyFill="1" applyBorder="1" applyAlignment="1" applyProtection="1">
      <alignment vertical="top"/>
    </xf>
    <xf numFmtId="0" fontId="4" fillId="3" borderId="17" xfId="0" applyFont="1" applyFill="1" applyBorder="1" applyAlignment="1" applyProtection="1">
      <alignment vertical="top"/>
    </xf>
    <xf numFmtId="0" fontId="4" fillId="3" borderId="19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vertical="center"/>
    </xf>
    <xf numFmtId="0" fontId="14" fillId="0" borderId="2" xfId="0" applyNumberFormat="1" applyFont="1" applyBorder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vertical="center"/>
    </xf>
    <xf numFmtId="14" fontId="15" fillId="8" borderId="8" xfId="0" applyNumberFormat="1" applyFont="1" applyFill="1" applyBorder="1" applyAlignment="1" applyProtection="1">
      <alignment horizontal="center" vertical="center"/>
      <protection locked="0"/>
    </xf>
    <xf numFmtId="166" fontId="6" fillId="8" borderId="2" xfId="0" applyNumberFormat="1" applyFont="1" applyFill="1" applyBorder="1" applyAlignment="1" applyProtection="1">
      <alignment horizontal="right" vertical="center"/>
      <protection locked="0"/>
    </xf>
    <xf numFmtId="166" fontId="6" fillId="8" borderId="3" xfId="0" applyNumberFormat="1" applyFont="1" applyFill="1" applyBorder="1" applyAlignment="1" applyProtection="1">
      <alignment horizontal="right" vertical="center"/>
      <protection locked="0"/>
    </xf>
    <xf numFmtId="14" fontId="3" fillId="8" borderId="12" xfId="0" applyNumberFormat="1" applyFont="1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2" fontId="0" fillId="8" borderId="2" xfId="0" applyNumberFormat="1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horizontal="right" vertical="center"/>
      <protection locked="0"/>
    </xf>
    <xf numFmtId="0" fontId="3" fillId="8" borderId="16" xfId="0" applyNumberFormat="1" applyFont="1" applyFill="1" applyBorder="1" applyAlignment="1" applyProtection="1">
      <alignment horizontal="left" vertical="center"/>
      <protection locked="0"/>
    </xf>
    <xf numFmtId="0" fontId="3" fillId="8" borderId="15" xfId="0" applyNumberFormat="1" applyFont="1" applyFill="1" applyBorder="1" applyAlignment="1" applyProtection="1">
      <alignment vertical="center"/>
      <protection locked="0"/>
    </xf>
    <xf numFmtId="0" fontId="2" fillId="8" borderId="16" xfId="0" applyNumberFormat="1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</xf>
    <xf numFmtId="0" fontId="19" fillId="0" borderId="0" xfId="0" applyFont="1" applyProtection="1"/>
    <xf numFmtId="0" fontId="0" fillId="0" borderId="0" xfId="0" applyProtection="1"/>
    <xf numFmtId="0" fontId="25" fillId="0" borderId="0" xfId="0" applyFont="1" applyFill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left" vertical="center"/>
      <protection locked="0"/>
    </xf>
    <xf numFmtId="0" fontId="0" fillId="2" borderId="12" xfId="0" applyNumberFormat="1" applyFill="1" applyBorder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21" fillId="8" borderId="0" xfId="0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8" fontId="3" fillId="0" borderId="16" xfId="0" applyNumberFormat="1" applyFont="1" applyBorder="1" applyAlignment="1" applyProtection="1">
      <alignment horizontal="center" vertical="center" wrapText="1"/>
    </xf>
    <xf numFmtId="164" fontId="3" fillId="0" borderId="16" xfId="2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8" fontId="3" fillId="8" borderId="2" xfId="0" applyNumberFormat="1" applyFont="1" applyFill="1" applyBorder="1" applyAlignment="1" applyProtection="1">
      <alignment horizontal="right" vertical="center"/>
      <protection locked="0"/>
    </xf>
    <xf numFmtId="8" fontId="3" fillId="8" borderId="8" xfId="0" applyNumberFormat="1" applyFont="1" applyFill="1" applyBorder="1" applyAlignment="1" applyProtection="1">
      <alignment horizontal="right" vertical="center"/>
      <protection locked="0"/>
    </xf>
    <xf numFmtId="8" fontId="3" fillId="8" borderId="14" xfId="0" applyNumberFormat="1" applyFont="1" applyFill="1" applyBorder="1" applyAlignment="1" applyProtection="1">
      <alignment horizontal="right" vertical="center"/>
      <protection locked="0"/>
    </xf>
    <xf numFmtId="8" fontId="3" fillId="8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14" fontId="3" fillId="8" borderId="3" xfId="0" applyNumberFormat="1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1" fillId="8" borderId="7" xfId="0" applyFont="1" applyFill="1" applyBorder="1" applyAlignment="1" applyProtection="1">
      <alignment horizontal="center" vertical="center" wrapText="1"/>
    </xf>
    <xf numFmtId="0" fontId="21" fillId="8" borderId="0" xfId="0" applyFont="1" applyFill="1" applyAlignment="1" applyProtection="1">
      <alignment horizontal="center" vertical="center" wrapText="1"/>
    </xf>
    <xf numFmtId="165" fontId="3" fillId="0" borderId="16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7" fontId="3" fillId="0" borderId="16" xfId="1" applyNumberFormat="1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8" borderId="16" xfId="0" applyNumberFormat="1" applyFont="1" applyFill="1" applyBorder="1" applyAlignment="1" applyProtection="1">
      <alignment horizontal="left" vertical="center"/>
      <protection locked="0"/>
    </xf>
    <xf numFmtId="0" fontId="2" fillId="8" borderId="2" xfId="0" applyNumberFormat="1" applyFont="1" applyFill="1" applyBorder="1" applyAlignment="1" applyProtection="1">
      <alignment horizontal="left" vertical="center"/>
      <protection locked="0"/>
    </xf>
    <xf numFmtId="0" fontId="2" fillId="8" borderId="3" xfId="0" applyNumberFormat="1" applyFont="1" applyFill="1" applyBorder="1" applyAlignment="1" applyProtection="1">
      <alignment horizontal="left" vertical="center"/>
      <protection locked="0"/>
    </xf>
    <xf numFmtId="0" fontId="2" fillId="8" borderId="8" xfId="0" applyNumberFormat="1" applyFont="1" applyFill="1" applyBorder="1" applyAlignment="1" applyProtection="1">
      <alignment horizontal="left" vertical="center"/>
      <protection locked="0"/>
    </xf>
    <xf numFmtId="0" fontId="3" fillId="8" borderId="2" xfId="0" applyNumberFormat="1" applyFont="1" applyFill="1" applyBorder="1" applyAlignment="1" applyProtection="1">
      <alignment horizontal="left" vertical="center"/>
      <protection locked="0"/>
    </xf>
    <xf numFmtId="0" fontId="3" fillId="8" borderId="3" xfId="0" applyNumberFormat="1" applyFont="1" applyFill="1" applyBorder="1" applyAlignment="1" applyProtection="1">
      <alignment horizontal="left" vertical="center"/>
      <protection locked="0"/>
    </xf>
    <xf numFmtId="0" fontId="3" fillId="8" borderId="8" xfId="0" applyNumberFormat="1" applyFont="1" applyFill="1" applyBorder="1" applyAlignment="1" applyProtection="1">
      <alignment horizontal="left" vertical="center"/>
      <protection locked="0"/>
    </xf>
    <xf numFmtId="0" fontId="2" fillId="8" borderId="2" xfId="0" applyFont="1" applyFill="1" applyBorder="1" applyAlignment="1" applyProtection="1">
      <alignment horizontal="left" vertical="center"/>
      <protection locked="0"/>
    </xf>
    <xf numFmtId="0" fontId="2" fillId="8" borderId="3" xfId="0" applyFont="1" applyFill="1" applyBorder="1" applyAlignment="1" applyProtection="1">
      <alignment horizontal="left" vertical="center"/>
      <protection locked="0"/>
    </xf>
    <xf numFmtId="0" fontId="0" fillId="8" borderId="3" xfId="0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44" fontId="14" fillId="8" borderId="3" xfId="1" applyFont="1" applyFill="1" applyBorder="1" applyAlignment="1" applyProtection="1">
      <alignment horizontal="center" vertical="center"/>
      <protection locked="0"/>
    </xf>
    <xf numFmtId="44" fontId="14" fillId="8" borderId="8" xfId="1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8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14" fontId="3" fillId="8" borderId="2" xfId="0" applyNumberFormat="1" applyFont="1" applyFill="1" applyBorder="1" applyAlignment="1" applyProtection="1">
      <alignment horizontal="center" vertical="center"/>
      <protection locked="0"/>
    </xf>
    <xf numFmtId="14" fontId="3" fillId="8" borderId="8" xfId="0" applyNumberFormat="1" applyFont="1" applyFill="1" applyBorder="1" applyAlignment="1" applyProtection="1">
      <alignment horizontal="center" vertical="center"/>
      <protection locked="0"/>
    </xf>
    <xf numFmtId="14" fontId="3" fillId="8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</cellXfs>
  <cellStyles count="4">
    <cellStyle name="Euro" xfId="1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25</xdr:row>
          <xdr:rowOff>133350</xdr:rowOff>
        </xdr:from>
        <xdr:to>
          <xdr:col>1</xdr:col>
          <xdr:colOff>828675</xdr:colOff>
          <xdr:row>27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28</xdr:row>
          <xdr:rowOff>152400</xdr:rowOff>
        </xdr:from>
        <xdr:to>
          <xdr:col>1</xdr:col>
          <xdr:colOff>828675</xdr:colOff>
          <xdr:row>28</xdr:row>
          <xdr:rowOff>371475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19050</xdr:rowOff>
        </xdr:from>
        <xdr:to>
          <xdr:col>3</xdr:col>
          <xdr:colOff>342900</xdr:colOff>
          <xdr:row>24</xdr:row>
          <xdr:rowOff>238125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342900</xdr:colOff>
          <xdr:row>24</xdr:row>
          <xdr:rowOff>219075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28575</xdr:rowOff>
        </xdr:from>
        <xdr:to>
          <xdr:col>3</xdr:col>
          <xdr:colOff>333375</xdr:colOff>
          <xdr:row>6</xdr:row>
          <xdr:rowOff>247650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AFFFD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28575</xdr:rowOff>
        </xdr:from>
        <xdr:to>
          <xdr:col>1</xdr:col>
          <xdr:colOff>333375</xdr:colOff>
          <xdr:row>44</xdr:row>
          <xdr:rowOff>247650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AFFFD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142875</xdr:rowOff>
        </xdr:from>
        <xdr:to>
          <xdr:col>1</xdr:col>
          <xdr:colOff>333375</xdr:colOff>
          <xdr:row>47</xdr:row>
          <xdr:rowOff>104775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AFFFD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28575</xdr:rowOff>
        </xdr:from>
        <xdr:to>
          <xdr:col>1</xdr:col>
          <xdr:colOff>333375</xdr:colOff>
          <xdr:row>49</xdr:row>
          <xdr:rowOff>247650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AFFFD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27</xdr:row>
          <xdr:rowOff>133350</xdr:rowOff>
        </xdr:from>
        <xdr:to>
          <xdr:col>1</xdr:col>
          <xdr:colOff>828675</xdr:colOff>
          <xdr:row>29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30</xdr:row>
          <xdr:rowOff>47625</xdr:rowOff>
        </xdr:from>
        <xdr:to>
          <xdr:col>1</xdr:col>
          <xdr:colOff>828675</xdr:colOff>
          <xdr:row>30</xdr:row>
          <xdr:rowOff>266700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40"/>
  <sheetViews>
    <sheetView showGridLines="0" tabSelected="1" view="pageBreakPreview" topLeftCell="A4" zoomScaleNormal="100" zoomScaleSheetLayoutView="100" workbookViewId="0">
      <selection activeCell="C4" sqref="C4:G4"/>
    </sheetView>
  </sheetViews>
  <sheetFormatPr baseColWidth="10" defaultRowHeight="12.75"/>
  <cols>
    <col min="1" max="1" width="3.28515625" style="113" customWidth="1"/>
    <col min="2" max="2" width="12.5703125" style="53" customWidth="1"/>
    <col min="3" max="3" width="12.85546875" style="53" bestFit="1" customWidth="1"/>
    <col min="4" max="4" width="11.42578125" style="53"/>
    <col min="5" max="5" width="12.140625" style="53" customWidth="1"/>
    <col min="6" max="6" width="11.42578125" style="53"/>
    <col min="7" max="7" width="20.7109375" style="53" customWidth="1"/>
    <col min="8" max="8" width="3.28515625" style="113" customWidth="1"/>
    <col min="9" max="16384" width="11.42578125" style="53"/>
  </cols>
  <sheetData>
    <row r="1" spans="1:19" ht="18">
      <c r="A1" s="175" t="s">
        <v>138</v>
      </c>
      <c r="B1" s="175"/>
      <c r="C1" s="175"/>
      <c r="D1" s="175"/>
      <c r="E1" s="175"/>
      <c r="F1" s="175"/>
      <c r="G1" s="175"/>
      <c r="H1" s="175"/>
    </row>
    <row r="2" spans="1:19" s="113" customFormat="1" ht="28.5" customHeight="1">
      <c r="B2" s="120" t="s">
        <v>108</v>
      </c>
      <c r="G2" s="121" t="s">
        <v>137</v>
      </c>
    </row>
    <row r="3" spans="1:19" ht="21" customHeight="1">
      <c r="B3" s="98" t="s">
        <v>89</v>
      </c>
    </row>
    <row r="4" spans="1:19" ht="21" customHeight="1">
      <c r="B4" s="98" t="s">
        <v>93</v>
      </c>
      <c r="C4" s="184"/>
      <c r="D4" s="184"/>
      <c r="E4" s="184"/>
      <c r="F4" s="184"/>
      <c r="G4" s="184"/>
      <c r="J4" s="190" t="s">
        <v>49</v>
      </c>
      <c r="K4" s="190"/>
      <c r="L4" s="190"/>
      <c r="M4" s="190"/>
    </row>
    <row r="5" spans="1:19" ht="21" customHeight="1">
      <c r="B5" s="98" t="s">
        <v>91</v>
      </c>
      <c r="C5" s="184"/>
      <c r="D5" s="184"/>
      <c r="E5" s="184"/>
      <c r="F5" s="184"/>
      <c r="G5" s="184"/>
      <c r="J5" s="190"/>
      <c r="K5" s="190"/>
      <c r="L5" s="190"/>
      <c r="M5" s="190"/>
    </row>
    <row r="6" spans="1:19" ht="21" customHeight="1">
      <c r="B6" s="98" t="s">
        <v>92</v>
      </c>
      <c r="C6" s="110"/>
      <c r="D6" s="178"/>
      <c r="E6" s="179"/>
      <c r="F6" s="179"/>
      <c r="G6" s="180"/>
      <c r="J6" s="190"/>
      <c r="K6" s="190"/>
      <c r="L6" s="190"/>
      <c r="M6" s="190"/>
    </row>
    <row r="7" spans="1:19" ht="21" customHeight="1">
      <c r="B7" s="98" t="s">
        <v>94</v>
      </c>
      <c r="C7" s="192"/>
      <c r="D7" s="193"/>
      <c r="E7" s="100" t="s">
        <v>95</v>
      </c>
      <c r="F7" s="192"/>
      <c r="G7" s="193"/>
      <c r="J7" s="127"/>
      <c r="K7" s="127"/>
      <c r="L7" s="127"/>
      <c r="M7" s="127"/>
    </row>
    <row r="8" spans="1:19" ht="3.75" customHeight="1">
      <c r="B8" s="101"/>
      <c r="C8" s="102"/>
      <c r="D8" s="102"/>
      <c r="E8" s="102"/>
      <c r="F8" s="102"/>
      <c r="G8" s="103"/>
      <c r="J8" s="191"/>
      <c r="K8" s="191"/>
      <c r="L8" s="191"/>
      <c r="M8" s="191"/>
    </row>
    <row r="9" spans="1:19" ht="21" customHeight="1">
      <c r="B9" s="57"/>
      <c r="J9" s="191"/>
      <c r="K9" s="191"/>
      <c r="L9" s="191"/>
      <c r="M9" s="191"/>
      <c r="N9" s="57"/>
      <c r="O9" s="57"/>
      <c r="P9" s="57"/>
      <c r="Q9" s="57"/>
      <c r="R9" s="57"/>
      <c r="S9" s="57"/>
    </row>
    <row r="10" spans="1:19" ht="14.25">
      <c r="B10" s="57" t="s">
        <v>142</v>
      </c>
      <c r="F10" s="95" t="s">
        <v>96</v>
      </c>
      <c r="L10" s="57"/>
      <c r="M10" s="57"/>
      <c r="N10" s="57"/>
      <c r="O10" s="57"/>
      <c r="P10" s="57"/>
      <c r="Q10" s="57"/>
      <c r="R10" s="57"/>
      <c r="S10" s="57"/>
    </row>
    <row r="11" spans="1:19" ht="14.25">
      <c r="B11" s="57" t="s">
        <v>139</v>
      </c>
      <c r="L11" s="57"/>
      <c r="M11" s="57"/>
      <c r="N11" s="57"/>
      <c r="O11" s="57"/>
      <c r="P11" s="57"/>
      <c r="Q11" s="57"/>
      <c r="R11" s="57"/>
      <c r="S11" s="57"/>
    </row>
    <row r="12" spans="1:19" ht="14.25">
      <c r="B12" s="57" t="s">
        <v>88</v>
      </c>
      <c r="F12" s="109" t="s">
        <v>141</v>
      </c>
      <c r="L12" s="57"/>
      <c r="M12" s="57"/>
      <c r="N12" s="57"/>
      <c r="O12" s="57"/>
      <c r="P12" s="57"/>
      <c r="Q12" s="57"/>
      <c r="R12" s="57"/>
      <c r="S12" s="57"/>
    </row>
    <row r="13" spans="1:19" ht="14.25">
      <c r="B13" s="57" t="s">
        <v>44</v>
      </c>
      <c r="L13" s="57"/>
      <c r="M13" s="57"/>
      <c r="N13" s="57"/>
      <c r="O13" s="57"/>
      <c r="P13" s="57"/>
      <c r="Q13" s="57"/>
      <c r="R13" s="57"/>
      <c r="S13" s="57"/>
    </row>
    <row r="14" spans="1:19" ht="14.25">
      <c r="B14" s="57" t="s">
        <v>140</v>
      </c>
      <c r="L14" s="57"/>
      <c r="M14" s="57"/>
      <c r="N14" s="57"/>
      <c r="O14" s="57"/>
      <c r="P14" s="57"/>
      <c r="Q14" s="57"/>
      <c r="R14" s="57"/>
      <c r="S14" s="57"/>
    </row>
    <row r="15" spans="1:19" ht="21" customHeight="1">
      <c r="L15" s="57"/>
      <c r="M15" s="57"/>
      <c r="N15" s="57"/>
      <c r="O15" s="57"/>
      <c r="P15" s="57"/>
      <c r="Q15" s="57"/>
      <c r="R15" s="57"/>
      <c r="S15" s="57"/>
    </row>
    <row r="16" spans="1:19" ht="14.25">
      <c r="B16" s="95"/>
      <c r="L16" s="57"/>
      <c r="M16" s="57"/>
      <c r="N16" s="57"/>
      <c r="O16" s="57"/>
      <c r="P16" s="57"/>
      <c r="Q16" s="57"/>
      <c r="R16" s="57"/>
      <c r="S16" s="57"/>
    </row>
    <row r="17" spans="2:19" ht="27.75" customHeight="1">
      <c r="B17" s="181" t="s">
        <v>107</v>
      </c>
      <c r="C17" s="181"/>
      <c r="D17" s="181"/>
      <c r="E17" s="181"/>
      <c r="F17" s="181"/>
      <c r="G17" s="181"/>
      <c r="H17" s="114"/>
      <c r="L17" s="57"/>
      <c r="M17" s="57"/>
      <c r="N17" s="57"/>
      <c r="O17" s="57"/>
      <c r="P17" s="57"/>
      <c r="Q17" s="57"/>
      <c r="R17" s="57"/>
      <c r="S17" s="57"/>
    </row>
    <row r="18" spans="2:19" ht="14.25">
      <c r="L18" s="57"/>
      <c r="M18" s="57"/>
      <c r="N18" s="57"/>
      <c r="O18" s="57"/>
      <c r="P18" s="57"/>
      <c r="Q18" s="57"/>
      <c r="R18" s="57"/>
      <c r="S18" s="57"/>
    </row>
    <row r="19" spans="2:19" ht="22.5" customHeight="1">
      <c r="B19" s="53" t="s">
        <v>84</v>
      </c>
      <c r="L19" s="57"/>
      <c r="M19" s="57"/>
      <c r="N19" s="57"/>
      <c r="O19" s="57"/>
      <c r="P19" s="57"/>
      <c r="Q19" s="57"/>
      <c r="R19" s="57"/>
      <c r="S19" s="57"/>
    </row>
    <row r="20" spans="2:19" ht="30.75" customHeight="1">
      <c r="B20" s="183" t="s">
        <v>97</v>
      </c>
      <c r="C20" s="183"/>
      <c r="D20" s="183"/>
      <c r="E20" s="183"/>
      <c r="F20" s="183"/>
      <c r="G20" s="183"/>
      <c r="H20" s="115"/>
      <c r="L20" s="57"/>
      <c r="M20" s="57"/>
      <c r="N20" s="57"/>
      <c r="O20" s="57"/>
      <c r="P20" s="57"/>
      <c r="Q20" s="57"/>
      <c r="R20" s="57"/>
      <c r="S20" s="57"/>
    </row>
    <row r="21" spans="2:19" ht="21" customHeight="1">
      <c r="B21" s="98" t="s">
        <v>90</v>
      </c>
      <c r="C21" s="178"/>
      <c r="D21" s="180"/>
      <c r="E21" s="122" t="s">
        <v>98</v>
      </c>
      <c r="F21" s="178"/>
      <c r="G21" s="180"/>
    </row>
    <row r="22" spans="2:19" ht="21" customHeight="1">
      <c r="B22" s="98" t="s">
        <v>91</v>
      </c>
      <c r="C22" s="184"/>
      <c r="D22" s="184"/>
      <c r="E22" s="184"/>
      <c r="F22" s="184"/>
      <c r="G22" s="184"/>
    </row>
    <row r="23" spans="2:19" ht="21" customHeight="1">
      <c r="B23" s="98" t="s">
        <v>92</v>
      </c>
      <c r="C23" s="110"/>
      <c r="D23" s="178"/>
      <c r="E23" s="180"/>
      <c r="F23" s="108" t="s">
        <v>99</v>
      </c>
      <c r="G23" s="107"/>
    </row>
    <row r="24" spans="2:19" ht="21" customHeight="1">
      <c r="B24" s="98" t="s">
        <v>100</v>
      </c>
      <c r="C24" s="178"/>
      <c r="D24" s="179"/>
      <c r="E24" s="180"/>
      <c r="F24" s="104" t="s">
        <v>101</v>
      </c>
      <c r="G24" s="107"/>
    </row>
    <row r="25" spans="2:19" ht="21" customHeight="1">
      <c r="C25" s="96" t="s">
        <v>104</v>
      </c>
      <c r="D25" s="99"/>
      <c r="E25" s="185" t="s">
        <v>105</v>
      </c>
      <c r="F25" s="186"/>
      <c r="G25" s="99"/>
      <c r="L25" s="57"/>
      <c r="M25" s="57"/>
      <c r="N25" s="57"/>
      <c r="O25" s="57"/>
      <c r="P25" s="57"/>
      <c r="Q25" s="57"/>
      <c r="R25" s="57"/>
      <c r="S25" s="57"/>
    </row>
    <row r="27" spans="2:19">
      <c r="C27" s="112" t="s">
        <v>102</v>
      </c>
      <c r="D27" s="112"/>
      <c r="E27" s="112"/>
      <c r="F27" s="112"/>
      <c r="G27" s="112"/>
      <c r="H27" s="116"/>
    </row>
    <row r="28" spans="2:19">
      <c r="C28" s="105"/>
      <c r="D28" s="105"/>
      <c r="E28" s="105"/>
      <c r="F28" s="105"/>
      <c r="G28" s="105"/>
      <c r="H28" s="117"/>
    </row>
    <row r="29" spans="2:19" ht="40.5" customHeight="1">
      <c r="C29" s="182" t="s">
        <v>103</v>
      </c>
      <c r="D29" s="182"/>
      <c r="E29" s="182"/>
      <c r="F29" s="182"/>
      <c r="G29" s="182"/>
      <c r="H29" s="118"/>
    </row>
    <row r="31" spans="2:19" ht="18.75" customHeight="1">
      <c r="B31" s="109" t="s">
        <v>110</v>
      </c>
    </row>
    <row r="32" spans="2:19" ht="9" customHeight="1"/>
    <row r="33" spans="2:19" ht="21" customHeight="1">
      <c r="B33" s="98" t="s">
        <v>109</v>
      </c>
      <c r="C33" s="184"/>
      <c r="D33" s="184"/>
      <c r="E33" s="184"/>
      <c r="F33" s="184"/>
      <c r="G33" s="184"/>
      <c r="J33" s="72"/>
    </row>
    <row r="34" spans="2:19" ht="21" customHeight="1">
      <c r="B34" s="75" t="s">
        <v>85</v>
      </c>
      <c r="C34" s="187"/>
      <c r="D34" s="188"/>
      <c r="E34" s="189"/>
      <c r="F34" s="97" t="s">
        <v>86</v>
      </c>
      <c r="G34" s="111"/>
      <c r="I34" s="106"/>
      <c r="J34" s="106"/>
      <c r="K34" s="106"/>
      <c r="L34" s="57"/>
      <c r="M34" s="57"/>
      <c r="N34" s="57"/>
      <c r="O34" s="57"/>
      <c r="P34" s="57"/>
      <c r="Q34" s="57"/>
      <c r="R34" s="57"/>
      <c r="S34" s="57"/>
    </row>
    <row r="35" spans="2:19" ht="18.75" customHeight="1">
      <c r="B35" s="75"/>
      <c r="C35" s="75"/>
      <c r="D35" s="75"/>
      <c r="E35" s="75"/>
      <c r="F35" s="75"/>
      <c r="G35" s="75"/>
      <c r="I35" s="106"/>
      <c r="J35" s="106"/>
      <c r="K35" s="106"/>
      <c r="L35" s="57"/>
      <c r="M35" s="57"/>
      <c r="N35" s="57"/>
      <c r="O35" s="57"/>
      <c r="P35" s="57"/>
      <c r="Q35" s="57"/>
      <c r="R35" s="57"/>
      <c r="S35" s="57"/>
    </row>
    <row r="36" spans="2:19" ht="41.25" customHeight="1">
      <c r="B36" s="183" t="s">
        <v>106</v>
      </c>
      <c r="C36" s="183"/>
      <c r="D36" s="183"/>
      <c r="E36" s="183"/>
      <c r="F36" s="183"/>
      <c r="G36" s="183"/>
      <c r="H36" s="119"/>
    </row>
    <row r="37" spans="2:19" ht="10.5" customHeight="1">
      <c r="K37" s="57"/>
      <c r="L37" s="57"/>
      <c r="M37" s="57"/>
      <c r="N37" s="57"/>
      <c r="O37" s="57"/>
      <c r="P37" s="57"/>
      <c r="Q37" s="57"/>
      <c r="R37" s="57"/>
    </row>
    <row r="38" spans="2:19" s="75" customFormat="1" ht="18" customHeight="1">
      <c r="B38" s="176"/>
      <c r="C38" s="177"/>
      <c r="D38" s="177"/>
      <c r="E38" s="176"/>
      <c r="F38" s="176"/>
      <c r="G38" s="176"/>
      <c r="H38" s="113"/>
      <c r="I38" s="106"/>
      <c r="K38" s="87"/>
      <c r="L38" s="87"/>
      <c r="M38" s="87"/>
      <c r="N38" s="87"/>
      <c r="O38" s="87"/>
      <c r="P38" s="87"/>
      <c r="Q38" s="87"/>
      <c r="R38" s="87"/>
    </row>
    <row r="39" spans="2:19" s="75" customFormat="1" ht="12" customHeight="1">
      <c r="B39" s="88" t="s">
        <v>45</v>
      </c>
      <c r="C39" s="88"/>
      <c r="E39" s="88" t="s">
        <v>50</v>
      </c>
      <c r="F39" s="89"/>
      <c r="G39" s="89"/>
      <c r="K39" s="87"/>
      <c r="L39" s="87"/>
      <c r="M39" s="87"/>
      <c r="N39" s="87"/>
      <c r="O39" s="87"/>
      <c r="P39" s="87"/>
      <c r="Q39" s="87"/>
      <c r="R39" s="87"/>
    </row>
    <row r="40" spans="2:19" s="113" customFormat="1"/>
  </sheetData>
  <sheetProtection sheet="1" objects="1" scenarios="1" selectLockedCells="1"/>
  <mergeCells count="22">
    <mergeCell ref="J4:M6"/>
    <mergeCell ref="J8:M9"/>
    <mergeCell ref="C4:G4"/>
    <mergeCell ref="C5:G5"/>
    <mergeCell ref="D6:G6"/>
    <mergeCell ref="C7:D7"/>
    <mergeCell ref="F7:G7"/>
    <mergeCell ref="A1:H1"/>
    <mergeCell ref="B38:D38"/>
    <mergeCell ref="C24:E24"/>
    <mergeCell ref="D23:E23"/>
    <mergeCell ref="B17:G17"/>
    <mergeCell ref="C29:G29"/>
    <mergeCell ref="B36:G36"/>
    <mergeCell ref="E38:G38"/>
    <mergeCell ref="B20:G20"/>
    <mergeCell ref="C22:G22"/>
    <mergeCell ref="C21:D21"/>
    <mergeCell ref="F21:G21"/>
    <mergeCell ref="E25:F25"/>
    <mergeCell ref="C34:E34"/>
    <mergeCell ref="C33:G3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&amp;L&amp;8&amp;K00-049© Udo Egermeier SG 32 LRA NEA-BW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Check Box 6">
              <controlPr locked="0" defaultSize="0" autoFill="0" autoLine="0" autoPict="0">
                <anchor moveWithCells="1">
                  <from>
                    <xdr:col>1</xdr:col>
                    <xdr:colOff>523875</xdr:colOff>
                    <xdr:row>25</xdr:row>
                    <xdr:rowOff>133350</xdr:rowOff>
                  </from>
                  <to>
                    <xdr:col>1</xdr:col>
                    <xdr:colOff>828675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Check Box 7">
              <controlPr locked="0" defaultSize="0" autoFill="0" autoLine="0" autoPict="0">
                <anchor moveWithCells="1">
                  <from>
                    <xdr:col>1</xdr:col>
                    <xdr:colOff>523875</xdr:colOff>
                    <xdr:row>28</xdr:row>
                    <xdr:rowOff>152400</xdr:rowOff>
                  </from>
                  <to>
                    <xdr:col>1</xdr:col>
                    <xdr:colOff>828675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6" name="Check Box 8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19050</xdr:rowOff>
                  </from>
                  <to>
                    <xdr:col>3</xdr:col>
                    <xdr:colOff>342900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Check Box 9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342900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54"/>
  <sheetViews>
    <sheetView view="pageBreakPreview" topLeftCell="A3" zoomScaleNormal="100" zoomScaleSheetLayoutView="100" workbookViewId="0">
      <selection activeCell="E41" sqref="E41:I41"/>
    </sheetView>
  </sheetViews>
  <sheetFormatPr baseColWidth="10" defaultRowHeight="14.25"/>
  <cols>
    <col min="1" max="1" width="3.28515625" style="53" customWidth="1"/>
    <col min="2" max="2" width="18" style="53" customWidth="1"/>
    <col min="3" max="3" width="17" style="53" customWidth="1"/>
    <col min="4" max="4" width="7.42578125" style="53" customWidth="1"/>
    <col min="5" max="5" width="12" style="53" customWidth="1"/>
    <col min="6" max="6" width="6.5703125" style="53" customWidth="1"/>
    <col min="7" max="7" width="2.5703125" style="53" bestFit="1" customWidth="1"/>
    <col min="8" max="9" width="10.140625" style="53" customWidth="1"/>
    <col min="10" max="10" width="3.28515625" style="53" customWidth="1"/>
    <col min="11" max="18" width="11.42578125" style="57"/>
    <col min="19" max="16384" width="11.42578125" style="53"/>
  </cols>
  <sheetData>
    <row r="1" spans="1:18" ht="9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8" s="2" customFormat="1" ht="25.5" customHeight="1">
      <c r="A2" s="7"/>
      <c r="B2" s="215" t="s">
        <v>46</v>
      </c>
      <c r="C2" s="216"/>
      <c r="D2" s="216"/>
      <c r="E2" s="216"/>
      <c r="F2" s="216"/>
      <c r="G2" s="216"/>
      <c r="H2" s="216"/>
      <c r="I2" s="217"/>
      <c r="J2" s="10"/>
      <c r="K2" s="68" t="s">
        <v>16</v>
      </c>
      <c r="L2" s="68"/>
      <c r="M2" s="73"/>
      <c r="N2" s="73"/>
      <c r="O2" s="73"/>
      <c r="P2" s="73"/>
      <c r="Q2" s="73"/>
      <c r="R2" s="73"/>
    </row>
    <row r="3" spans="1:18" s="2" customFormat="1" ht="10.5" customHeight="1">
      <c r="A3" s="7"/>
      <c r="B3" s="11"/>
      <c r="C3" s="12"/>
      <c r="D3" s="12"/>
      <c r="E3" s="12"/>
      <c r="F3" s="12"/>
      <c r="G3" s="12"/>
      <c r="H3" s="12"/>
      <c r="I3" s="12"/>
      <c r="J3" s="10"/>
      <c r="K3" s="68"/>
      <c r="L3" s="68"/>
      <c r="M3" s="73"/>
      <c r="N3" s="73"/>
      <c r="O3" s="73"/>
      <c r="P3" s="73"/>
      <c r="Q3" s="73"/>
      <c r="R3" s="73"/>
    </row>
    <row r="4" spans="1:18" s="54" customFormat="1" ht="24" customHeight="1">
      <c r="A4" s="13"/>
      <c r="B4" s="14" t="s">
        <v>39</v>
      </c>
      <c r="C4" s="228"/>
      <c r="D4" s="228"/>
      <c r="E4" s="228"/>
      <c r="F4" s="227"/>
      <c r="G4" s="16"/>
      <c r="H4" s="16"/>
      <c r="I4" s="16"/>
      <c r="J4" s="19"/>
      <c r="K4" s="68" t="s">
        <v>40</v>
      </c>
      <c r="L4" s="68"/>
      <c r="M4" s="73"/>
      <c r="N4" s="73"/>
      <c r="O4" s="73"/>
      <c r="P4" s="73"/>
      <c r="Q4" s="73"/>
      <c r="R4" s="73"/>
    </row>
    <row r="5" spans="1:18" s="54" customFormat="1" ht="24" customHeight="1">
      <c r="A5" s="13"/>
      <c r="B5" s="15" t="s">
        <v>24</v>
      </c>
      <c r="C5" s="165"/>
      <c r="D5" s="20" t="s">
        <v>25</v>
      </c>
      <c r="E5" s="226"/>
      <c r="F5" s="227"/>
      <c r="G5" s="16"/>
      <c r="H5" s="16"/>
      <c r="I5" s="16"/>
      <c r="J5" s="19"/>
      <c r="K5" s="90" t="s">
        <v>17</v>
      </c>
      <c r="L5" s="68"/>
      <c r="M5" s="73"/>
      <c r="N5" s="73"/>
      <c r="O5" s="73"/>
      <c r="P5" s="73"/>
      <c r="Q5" s="73"/>
      <c r="R5" s="73"/>
    </row>
    <row r="6" spans="1:18" s="54" customFormat="1" ht="9" customHeight="1">
      <c r="A6" s="13"/>
      <c r="B6" s="16"/>
      <c r="C6" s="17"/>
      <c r="D6" s="18"/>
      <c r="E6" s="17"/>
      <c r="F6" s="17"/>
      <c r="G6" s="16"/>
      <c r="H6" s="16"/>
      <c r="I6" s="16"/>
      <c r="J6" s="19"/>
      <c r="K6" s="90"/>
      <c r="L6" s="68"/>
      <c r="M6" s="73"/>
      <c r="N6" s="73"/>
      <c r="O6" s="73"/>
      <c r="P6" s="73"/>
      <c r="Q6" s="73"/>
      <c r="R6" s="73"/>
    </row>
    <row r="7" spans="1:18" s="2" customFormat="1" ht="22.5" customHeight="1">
      <c r="A7" s="7"/>
      <c r="B7" s="21" t="s">
        <v>0</v>
      </c>
      <c r="C7" s="8"/>
      <c r="D7" s="3"/>
      <c r="E7" s="29" t="s">
        <v>38</v>
      </c>
      <c r="F7" s="8"/>
      <c r="G7" s="8"/>
      <c r="H7" s="8"/>
      <c r="I7" s="9"/>
      <c r="J7" s="10"/>
      <c r="K7" s="68"/>
      <c r="L7" s="55" t="s">
        <v>124</v>
      </c>
      <c r="M7" s="73"/>
      <c r="N7" s="73"/>
      <c r="O7" s="73"/>
      <c r="P7" s="73"/>
      <c r="Q7" s="73"/>
      <c r="R7" s="73"/>
    </row>
    <row r="8" spans="1:18" ht="3" customHeight="1">
      <c r="A8" s="7"/>
      <c r="B8" s="22"/>
      <c r="C8" s="12"/>
      <c r="D8" s="12"/>
      <c r="E8" s="12"/>
      <c r="F8" s="12"/>
      <c r="G8" s="12"/>
      <c r="H8" s="12"/>
      <c r="I8" s="31"/>
      <c r="J8" s="10"/>
      <c r="K8" s="56"/>
      <c r="L8" s="71"/>
    </row>
    <row r="9" spans="1:18" ht="22.5" customHeight="1">
      <c r="A9" s="7"/>
      <c r="B9" s="224" t="s">
        <v>26</v>
      </c>
      <c r="C9" s="225"/>
      <c r="D9" s="9"/>
      <c r="E9" s="12"/>
      <c r="F9" s="12"/>
      <c r="G9" s="12"/>
      <c r="H9" s="218"/>
      <c r="I9" s="219"/>
      <c r="J9" s="10"/>
      <c r="K9" s="234" t="s">
        <v>18</v>
      </c>
      <c r="L9" s="235"/>
      <c r="M9" s="235"/>
    </row>
    <row r="10" spans="1:18" ht="22.5" customHeight="1">
      <c r="A10" s="7"/>
      <c r="B10" s="23" t="s">
        <v>27</v>
      </c>
      <c r="C10" s="24"/>
      <c r="D10" s="9"/>
      <c r="E10" s="12"/>
      <c r="F10" s="12"/>
      <c r="G10" s="12"/>
      <c r="H10" s="220"/>
      <c r="I10" s="221"/>
      <c r="J10" s="10"/>
      <c r="K10" s="71"/>
      <c r="L10" s="56" t="s">
        <v>19</v>
      </c>
    </row>
    <row r="11" spans="1:18" ht="22.5" customHeight="1">
      <c r="A11" s="7"/>
      <c r="B11" s="23" t="s">
        <v>28</v>
      </c>
      <c r="C11" s="24"/>
      <c r="D11" s="27"/>
      <c r="E11" s="168"/>
      <c r="F11" s="222" t="s">
        <v>30</v>
      </c>
      <c r="G11" s="223"/>
      <c r="H11" s="166"/>
      <c r="I11" s="30" t="s">
        <v>31</v>
      </c>
      <c r="J11" s="10"/>
      <c r="K11" s="69" t="s">
        <v>20</v>
      </c>
      <c r="L11" s="71"/>
    </row>
    <row r="12" spans="1:18" ht="22.5" customHeight="1">
      <c r="A12" s="7"/>
      <c r="B12" s="25" t="s">
        <v>29</v>
      </c>
      <c r="C12" s="26"/>
      <c r="D12" s="28"/>
      <c r="E12" s="166"/>
      <c r="F12" s="222" t="s">
        <v>30</v>
      </c>
      <c r="G12" s="223"/>
      <c r="H12" s="167"/>
      <c r="I12" s="30" t="s">
        <v>31</v>
      </c>
      <c r="J12" s="10"/>
      <c r="K12" s="91" t="s">
        <v>21</v>
      </c>
      <c r="L12" s="92"/>
      <c r="M12" s="74"/>
      <c r="N12" s="74"/>
    </row>
    <row r="13" spans="1:18" ht="5.25" customHeight="1">
      <c r="A13" s="7"/>
      <c r="B13" s="32"/>
      <c r="C13" s="32"/>
      <c r="D13" s="33"/>
      <c r="E13" s="12"/>
      <c r="F13" s="198"/>
      <c r="G13" s="198"/>
      <c r="H13" s="12"/>
      <c r="I13" s="34"/>
      <c r="J13" s="10"/>
      <c r="K13" s="91"/>
      <c r="L13" s="92"/>
      <c r="M13" s="74"/>
      <c r="N13" s="74"/>
    </row>
    <row r="14" spans="1:18" ht="18.75" customHeight="1">
      <c r="A14" s="7"/>
      <c r="B14" s="35" t="s">
        <v>47</v>
      </c>
      <c r="C14" s="1"/>
      <c r="D14" s="1"/>
      <c r="E14" s="1"/>
      <c r="F14" s="1"/>
      <c r="G14" s="1"/>
      <c r="H14" s="1"/>
      <c r="I14" s="36"/>
      <c r="J14" s="10"/>
      <c r="K14" s="70" t="s">
        <v>22</v>
      </c>
      <c r="L14" s="71"/>
    </row>
    <row r="15" spans="1:18" ht="5.25" customHeight="1">
      <c r="A15" s="7"/>
      <c r="B15" s="237"/>
      <c r="C15" s="238"/>
      <c r="D15" s="238"/>
      <c r="E15" s="238"/>
      <c r="F15" s="238"/>
      <c r="G15" s="238"/>
      <c r="H15" s="238"/>
      <c r="I15" s="239"/>
      <c r="J15" s="10"/>
      <c r="K15" s="70"/>
      <c r="L15" s="71"/>
    </row>
    <row r="16" spans="1:18" ht="20.25" customHeight="1">
      <c r="A16" s="7"/>
      <c r="B16" s="196">
        <v>1</v>
      </c>
      <c r="C16" s="37" t="str">
        <f>IF(H11&gt;0,H11," ")</f>
        <v xml:space="preserve"> </v>
      </c>
      <c r="D16" s="37" t="s">
        <v>1</v>
      </c>
      <c r="E16" s="37">
        <v>4.3479999999999999</v>
      </c>
      <c r="F16" s="196" t="s">
        <v>2</v>
      </c>
      <c r="G16" s="196"/>
      <c r="H16" s="233" t="str">
        <f>IF(H11&gt;0,C16*E16," ")</f>
        <v xml:space="preserve"> </v>
      </c>
      <c r="I16" s="233"/>
      <c r="J16" s="10"/>
      <c r="K16" s="70"/>
      <c r="L16" s="71"/>
    </row>
    <row r="17" spans="1:14" ht="11.25" customHeight="1">
      <c r="A17" s="7"/>
      <c r="B17" s="196"/>
      <c r="C17" s="38" t="s">
        <v>3</v>
      </c>
      <c r="D17" s="38" t="s">
        <v>4</v>
      </c>
      <c r="E17" s="38">
        <v>4.3479999999999999</v>
      </c>
      <c r="F17" s="197" t="s">
        <v>2</v>
      </c>
      <c r="G17" s="197"/>
      <c r="H17" s="197" t="s">
        <v>5</v>
      </c>
      <c r="I17" s="197"/>
      <c r="J17" s="10"/>
      <c r="K17" s="71" t="s">
        <v>23</v>
      </c>
      <c r="L17" s="71"/>
    </row>
    <row r="18" spans="1:14" ht="5.25" customHeight="1">
      <c r="A18" s="7"/>
      <c r="B18" s="199"/>
      <c r="C18" s="199"/>
      <c r="D18" s="199"/>
      <c r="E18" s="199"/>
      <c r="F18" s="199"/>
      <c r="G18" s="199"/>
      <c r="H18" s="199"/>
      <c r="I18" s="199"/>
      <c r="J18" s="10"/>
      <c r="K18" s="71"/>
      <c r="L18" s="71"/>
    </row>
    <row r="19" spans="1:14" ht="20.25" customHeight="1">
      <c r="A19" s="7"/>
      <c r="B19" s="196">
        <v>2</v>
      </c>
      <c r="C19" s="61" t="str">
        <f>IF(H9&gt;0,H9," ")</f>
        <v xml:space="preserve"> </v>
      </c>
      <c r="D19" s="37" t="s">
        <v>6</v>
      </c>
      <c r="E19" s="37" t="str">
        <f>Text2</f>
        <v xml:space="preserve"> </v>
      </c>
      <c r="F19" s="196" t="s">
        <v>2</v>
      </c>
      <c r="G19" s="196"/>
      <c r="H19" s="236" t="str">
        <f>IF(H9&gt;0,H9/E19," ")</f>
        <v xml:space="preserve"> </v>
      </c>
      <c r="I19" s="236"/>
      <c r="J19" s="10"/>
      <c r="K19" s="74"/>
    </row>
    <row r="20" spans="1:14" ht="11.25" customHeight="1">
      <c r="A20" s="7"/>
      <c r="B20" s="196"/>
      <c r="C20" s="38" t="s">
        <v>7</v>
      </c>
      <c r="D20" s="38" t="s">
        <v>6</v>
      </c>
      <c r="E20" s="38" t="s">
        <v>5</v>
      </c>
      <c r="F20" s="197" t="s">
        <v>2</v>
      </c>
      <c r="G20" s="197"/>
      <c r="H20" s="197" t="s">
        <v>8</v>
      </c>
      <c r="I20" s="197"/>
      <c r="J20" s="10"/>
    </row>
    <row r="21" spans="1:14" ht="5.25" customHeight="1">
      <c r="A21" s="7"/>
      <c r="B21" s="199"/>
      <c r="C21" s="199"/>
      <c r="D21" s="199"/>
      <c r="E21" s="199"/>
      <c r="F21" s="199"/>
      <c r="G21" s="199"/>
      <c r="H21" s="199"/>
      <c r="I21" s="199"/>
      <c r="J21" s="10"/>
    </row>
    <row r="22" spans="1:14" ht="20.25" customHeight="1">
      <c r="A22" s="7"/>
      <c r="B22" s="196">
        <v>3</v>
      </c>
      <c r="C22" s="39" t="str">
        <f>Text5</f>
        <v xml:space="preserve"> </v>
      </c>
      <c r="D22" s="37" t="s">
        <v>1</v>
      </c>
      <c r="E22" s="62" t="str">
        <f>IF(H12&gt;0,H12," ")</f>
        <v xml:space="preserve"> </v>
      </c>
      <c r="F22" s="196" t="s">
        <v>2</v>
      </c>
      <c r="G22" s="196"/>
      <c r="H22" s="201" t="str">
        <f>IF(H12&gt;0,Text6*Text7," ")</f>
        <v xml:space="preserve"> </v>
      </c>
      <c r="I22" s="201"/>
      <c r="J22" s="10"/>
      <c r="K22" s="229" t="s">
        <v>49</v>
      </c>
      <c r="L22" s="230"/>
      <c r="M22" s="230"/>
      <c r="N22" s="230"/>
    </row>
    <row r="23" spans="1:14" ht="11.25" customHeight="1">
      <c r="A23" s="7"/>
      <c r="B23" s="196"/>
      <c r="C23" s="38" t="s">
        <v>8</v>
      </c>
      <c r="D23" s="38" t="s">
        <v>1</v>
      </c>
      <c r="E23" s="38" t="s">
        <v>33</v>
      </c>
      <c r="F23" s="197" t="s">
        <v>2</v>
      </c>
      <c r="G23" s="197"/>
      <c r="H23" s="197" t="s">
        <v>9</v>
      </c>
      <c r="I23" s="197"/>
      <c r="J23" s="10"/>
      <c r="K23" s="229"/>
      <c r="L23" s="230"/>
      <c r="M23" s="230"/>
      <c r="N23" s="230"/>
    </row>
    <row r="24" spans="1:14" ht="5.25" customHeight="1">
      <c r="A24" s="7"/>
      <c r="B24" s="32"/>
      <c r="C24" s="32"/>
      <c r="D24" s="33"/>
      <c r="E24" s="12"/>
      <c r="F24" s="198"/>
      <c r="G24" s="198"/>
      <c r="H24" s="12"/>
      <c r="I24" s="34"/>
      <c r="J24" s="10"/>
      <c r="K24" s="229"/>
      <c r="L24" s="230"/>
      <c r="M24" s="230"/>
      <c r="N24" s="230"/>
    </row>
    <row r="25" spans="1:14" ht="18.75" customHeight="1">
      <c r="A25" s="7"/>
      <c r="B25" s="35" t="s">
        <v>48</v>
      </c>
      <c r="C25" s="1"/>
      <c r="D25" s="1"/>
      <c r="E25" s="1"/>
      <c r="F25" s="1"/>
      <c r="G25" s="1"/>
      <c r="H25" s="1"/>
      <c r="I25" s="36"/>
      <c r="J25" s="10"/>
      <c r="K25" s="127"/>
      <c r="L25" s="127"/>
      <c r="M25" s="127"/>
      <c r="N25" s="127"/>
    </row>
    <row r="26" spans="1:14" ht="7.5" customHeight="1">
      <c r="A26" s="7"/>
      <c r="B26" s="40"/>
      <c r="C26" s="2"/>
      <c r="D26" s="2"/>
      <c r="E26" s="2"/>
      <c r="F26" s="2"/>
      <c r="G26" s="2"/>
      <c r="H26" s="2"/>
      <c r="I26" s="41"/>
      <c r="J26" s="10"/>
      <c r="K26" s="231" t="s">
        <v>135</v>
      </c>
      <c r="L26" s="232"/>
      <c r="M26" s="232"/>
      <c r="N26" s="232"/>
    </row>
    <row r="27" spans="1:14" ht="20.25" customHeight="1">
      <c r="A27" s="7"/>
      <c r="B27" s="196">
        <v>1</v>
      </c>
      <c r="C27" s="37" t="str">
        <f>IF(H11&gt;0,H11," ")</f>
        <v xml:space="preserve"> </v>
      </c>
      <c r="D27" s="37" t="s">
        <v>1</v>
      </c>
      <c r="E27" s="37">
        <v>4.3479999999999999</v>
      </c>
      <c r="F27" s="196" t="s">
        <v>2</v>
      </c>
      <c r="G27" s="196"/>
      <c r="H27" s="233" t="str">
        <f>IF(H11&gt;0,C27*E27," ")</f>
        <v xml:space="preserve"> </v>
      </c>
      <c r="I27" s="233"/>
      <c r="J27" s="10"/>
      <c r="K27" s="231"/>
      <c r="L27" s="232"/>
      <c r="M27" s="232"/>
      <c r="N27" s="232"/>
    </row>
    <row r="28" spans="1:14" ht="11.25" customHeight="1">
      <c r="A28" s="7"/>
      <c r="B28" s="196"/>
      <c r="C28" s="38" t="s">
        <v>3</v>
      </c>
      <c r="D28" s="38" t="s">
        <v>4</v>
      </c>
      <c r="E28" s="38">
        <v>4.3479999999999999</v>
      </c>
      <c r="F28" s="197" t="s">
        <v>2</v>
      </c>
      <c r="G28" s="197"/>
      <c r="H28" s="197" t="s">
        <v>5</v>
      </c>
      <c r="I28" s="197"/>
      <c r="J28" s="10"/>
      <c r="K28" s="231"/>
      <c r="L28" s="232"/>
      <c r="M28" s="232"/>
      <c r="N28" s="232"/>
    </row>
    <row r="29" spans="1:14" ht="5.25" customHeight="1">
      <c r="A29" s="7"/>
      <c r="B29" s="199"/>
      <c r="C29" s="199"/>
      <c r="D29" s="199"/>
      <c r="E29" s="199"/>
      <c r="F29" s="199"/>
      <c r="G29" s="199"/>
      <c r="H29" s="199"/>
      <c r="I29" s="199"/>
      <c r="J29" s="10"/>
    </row>
    <row r="30" spans="1:14" ht="20.25" customHeight="1">
      <c r="A30" s="7"/>
      <c r="B30" s="196">
        <v>2</v>
      </c>
      <c r="C30" s="61" t="str">
        <f>IF(H10&gt;0,H10," ")</f>
        <v xml:space="preserve"> </v>
      </c>
      <c r="D30" s="37" t="s">
        <v>6</v>
      </c>
      <c r="E30" s="37" t="str">
        <f>Text2</f>
        <v xml:space="preserve"> </v>
      </c>
      <c r="F30" s="196" t="s">
        <v>2</v>
      </c>
      <c r="G30" s="196"/>
      <c r="H30" s="236" t="str">
        <f>IF(H10&gt;0,H10/E30," ")</f>
        <v xml:space="preserve"> </v>
      </c>
      <c r="I30" s="236"/>
      <c r="J30" s="10"/>
    </row>
    <row r="31" spans="1:14" ht="11.25" customHeight="1">
      <c r="A31" s="7"/>
      <c r="B31" s="196"/>
      <c r="C31" s="38" t="s">
        <v>10</v>
      </c>
      <c r="D31" s="38" t="s">
        <v>6</v>
      </c>
      <c r="E31" s="38" t="s">
        <v>5</v>
      </c>
      <c r="F31" s="197" t="s">
        <v>2</v>
      </c>
      <c r="G31" s="197"/>
      <c r="H31" s="197" t="s">
        <v>11</v>
      </c>
      <c r="I31" s="197"/>
      <c r="J31" s="10"/>
    </row>
    <row r="32" spans="1:14" ht="5.25" customHeight="1">
      <c r="A32" s="7"/>
      <c r="B32" s="199"/>
      <c r="C32" s="199"/>
      <c r="D32" s="199"/>
      <c r="E32" s="199"/>
      <c r="F32" s="199"/>
      <c r="G32" s="199"/>
      <c r="H32" s="199"/>
      <c r="I32" s="199"/>
      <c r="J32" s="10"/>
    </row>
    <row r="33" spans="1:12" ht="20.25" customHeight="1">
      <c r="A33" s="7"/>
      <c r="B33" s="196">
        <v>3</v>
      </c>
      <c r="C33" s="39" t="str">
        <f>H30</f>
        <v xml:space="preserve"> </v>
      </c>
      <c r="D33" s="37" t="s">
        <v>1</v>
      </c>
      <c r="E33" s="62" t="str">
        <f>IF(H12&gt;0,H12," ")</f>
        <v xml:space="preserve"> </v>
      </c>
      <c r="F33" s="196" t="s">
        <v>2</v>
      </c>
      <c r="G33" s="196"/>
      <c r="H33" s="201" t="str">
        <f>IF(H12&gt;0,C33*H12," ")</f>
        <v xml:space="preserve"> </v>
      </c>
      <c r="I33" s="201"/>
      <c r="J33" s="10"/>
    </row>
    <row r="34" spans="1:12" ht="11.25" customHeight="1">
      <c r="A34" s="7"/>
      <c r="B34" s="196"/>
      <c r="C34" s="38" t="s">
        <v>11</v>
      </c>
      <c r="D34" s="38" t="s">
        <v>1</v>
      </c>
      <c r="E34" s="38" t="s">
        <v>33</v>
      </c>
      <c r="F34" s="197" t="s">
        <v>2</v>
      </c>
      <c r="G34" s="197"/>
      <c r="H34" s="197" t="s">
        <v>9</v>
      </c>
      <c r="I34" s="197"/>
      <c r="J34" s="10"/>
    </row>
    <row r="35" spans="1:12" ht="5.25" customHeight="1">
      <c r="A35" s="7"/>
      <c r="B35" s="32"/>
      <c r="C35" s="32"/>
      <c r="D35" s="33"/>
      <c r="E35" s="12"/>
      <c r="F35" s="198"/>
      <c r="G35" s="198"/>
      <c r="H35" s="12"/>
      <c r="I35" s="34"/>
      <c r="J35" s="10"/>
    </row>
    <row r="36" spans="1:12" ht="18.75" customHeight="1">
      <c r="A36" s="7"/>
      <c r="B36" s="35" t="s">
        <v>34</v>
      </c>
      <c r="C36" s="1"/>
      <c r="D36" s="1"/>
      <c r="E36" s="1"/>
      <c r="F36" s="1"/>
      <c r="G36" s="1"/>
      <c r="H36" s="1"/>
      <c r="I36" s="36"/>
      <c r="J36" s="10"/>
      <c r="K36" s="70"/>
      <c r="L36" s="71"/>
    </row>
    <row r="37" spans="1:12" ht="7.5" customHeight="1">
      <c r="A37" s="7"/>
      <c r="B37" s="40"/>
      <c r="C37" s="2"/>
      <c r="D37" s="2"/>
      <c r="E37" s="2"/>
      <c r="F37" s="2"/>
      <c r="G37" s="2"/>
      <c r="H37" s="2"/>
      <c r="I37" s="41"/>
      <c r="J37" s="10"/>
      <c r="K37" s="70"/>
      <c r="L37" s="71"/>
    </row>
    <row r="38" spans="1:12" ht="20.25" customHeight="1">
      <c r="A38" s="7"/>
      <c r="B38" s="196"/>
      <c r="C38" s="42" t="str">
        <f>Text8</f>
        <v xml:space="preserve"> </v>
      </c>
      <c r="D38" s="37" t="s">
        <v>12</v>
      </c>
      <c r="E38" s="42" t="str">
        <f>H33</f>
        <v xml:space="preserve"> </v>
      </c>
      <c r="F38" s="196" t="s">
        <v>2</v>
      </c>
      <c r="G38" s="196"/>
      <c r="H38" s="200">
        <f>SUM(H33,C38)</f>
        <v>0</v>
      </c>
      <c r="I38" s="200"/>
      <c r="J38" s="10"/>
    </row>
    <row r="39" spans="1:12" ht="11.25" customHeight="1">
      <c r="A39" s="7"/>
      <c r="B39" s="196"/>
      <c r="C39" s="38" t="s">
        <v>13</v>
      </c>
      <c r="D39" s="38" t="s">
        <v>12</v>
      </c>
      <c r="E39" s="38" t="s">
        <v>32</v>
      </c>
      <c r="F39" s="197" t="s">
        <v>2</v>
      </c>
      <c r="G39" s="197"/>
      <c r="H39" s="197" t="s">
        <v>14</v>
      </c>
      <c r="I39" s="197"/>
      <c r="J39" s="10"/>
    </row>
    <row r="40" spans="1:12" ht="5.25" customHeight="1">
      <c r="A40" s="7"/>
      <c r="B40" s="211"/>
      <c r="C40" s="211"/>
      <c r="D40" s="211"/>
      <c r="E40" s="211"/>
      <c r="F40" s="211"/>
      <c r="G40" s="211"/>
      <c r="H40" s="211"/>
      <c r="I40" s="211"/>
      <c r="J40" s="10"/>
    </row>
    <row r="41" spans="1:12" ht="24" customHeight="1">
      <c r="A41" s="7"/>
      <c r="B41" s="214"/>
      <c r="C41" s="214"/>
      <c r="D41" s="214"/>
      <c r="E41" s="214"/>
      <c r="F41" s="214"/>
      <c r="G41" s="214"/>
      <c r="H41" s="214"/>
      <c r="I41" s="214"/>
      <c r="J41" s="10"/>
    </row>
    <row r="42" spans="1:12">
      <c r="A42" s="7"/>
      <c r="B42" s="49" t="s">
        <v>45</v>
      </c>
      <c r="C42" s="59"/>
      <c r="D42" s="12"/>
      <c r="E42" s="59" t="s">
        <v>50</v>
      </c>
      <c r="F42" s="66"/>
      <c r="G42" s="66"/>
      <c r="H42" s="12"/>
      <c r="I42" s="12"/>
      <c r="J42" s="10"/>
    </row>
    <row r="43" spans="1:12" ht="5.25" customHeight="1" thickBot="1">
      <c r="A43" s="93"/>
      <c r="B43" s="213"/>
      <c r="C43" s="213"/>
      <c r="D43" s="213"/>
      <c r="E43" s="213"/>
      <c r="F43" s="213"/>
      <c r="G43" s="213"/>
      <c r="H43" s="213"/>
      <c r="I43" s="213"/>
      <c r="J43" s="94"/>
    </row>
    <row r="44" spans="1:12" s="57" customFormat="1" ht="18" customHeight="1">
      <c r="A44" s="43"/>
      <c r="B44" s="212" t="s">
        <v>87</v>
      </c>
      <c r="C44" s="212"/>
      <c r="D44" s="212"/>
      <c r="E44" s="212"/>
      <c r="F44" s="212"/>
      <c r="G44" s="212"/>
      <c r="H44" s="212"/>
      <c r="I44" s="212"/>
      <c r="J44" s="44"/>
    </row>
    <row r="45" spans="1:12" s="57" customFormat="1" ht="20.25" customHeight="1">
      <c r="A45" s="43"/>
      <c r="B45" s="202" t="s">
        <v>36</v>
      </c>
      <c r="C45" s="203"/>
      <c r="D45" s="203"/>
      <c r="E45" s="203"/>
      <c r="F45" s="203"/>
      <c r="G45" s="203"/>
      <c r="H45" s="203"/>
      <c r="I45" s="204"/>
      <c r="J45" s="44"/>
    </row>
    <row r="46" spans="1:12" s="57" customFormat="1" ht="5.25" customHeight="1">
      <c r="A46" s="43"/>
      <c r="B46" s="45"/>
      <c r="C46" s="45"/>
      <c r="D46" s="45"/>
      <c r="E46" s="45"/>
      <c r="F46" s="45"/>
      <c r="G46" s="45"/>
      <c r="H46" s="45"/>
      <c r="I46" s="45"/>
      <c r="J46" s="44"/>
    </row>
    <row r="47" spans="1:12" s="57" customFormat="1" ht="20.25" customHeight="1">
      <c r="A47" s="43"/>
      <c r="B47" s="205" t="s">
        <v>37</v>
      </c>
      <c r="C47" s="206"/>
      <c r="D47" s="206"/>
      <c r="E47" s="206"/>
      <c r="F47" s="206"/>
      <c r="G47" s="206"/>
      <c r="H47" s="206"/>
      <c r="I47" s="207"/>
      <c r="J47" s="44"/>
    </row>
    <row r="48" spans="1:12" s="57" customFormat="1" ht="20.25" customHeight="1">
      <c r="A48" s="43"/>
      <c r="B48" s="208" t="s">
        <v>35</v>
      </c>
      <c r="C48" s="209"/>
      <c r="D48" s="209"/>
      <c r="E48" s="209"/>
      <c r="F48" s="209"/>
      <c r="G48" s="209"/>
      <c r="H48" s="209"/>
      <c r="I48" s="210"/>
      <c r="J48" s="44"/>
    </row>
    <row r="49" spans="1:10" s="57" customFormat="1" ht="5.25" customHeight="1">
      <c r="A49" s="43"/>
      <c r="B49" s="45"/>
      <c r="C49" s="45"/>
      <c r="D49" s="45"/>
      <c r="E49" s="45"/>
      <c r="F49" s="45"/>
      <c r="G49" s="45"/>
      <c r="H49" s="45"/>
      <c r="I49" s="45"/>
      <c r="J49" s="44"/>
    </row>
    <row r="50" spans="1:10" s="57" customFormat="1" ht="20.25" customHeight="1">
      <c r="A50" s="43"/>
      <c r="B50" s="194" t="s">
        <v>41</v>
      </c>
      <c r="C50" s="195"/>
      <c r="D50" s="195"/>
      <c r="E50" s="67">
        <f>H38</f>
        <v>0</v>
      </c>
      <c r="F50" s="65" t="s">
        <v>42</v>
      </c>
      <c r="G50" s="63"/>
      <c r="H50" s="63"/>
      <c r="I50" s="64"/>
      <c r="J50" s="44"/>
    </row>
    <row r="51" spans="1:10" s="57" customFormat="1" ht="5.25" customHeight="1">
      <c r="A51" s="43"/>
      <c r="B51" s="46"/>
      <c r="C51" s="46"/>
      <c r="D51" s="46"/>
      <c r="E51" s="46"/>
      <c r="F51" s="46"/>
      <c r="G51" s="46"/>
      <c r="H51" s="46"/>
      <c r="I51" s="46"/>
      <c r="J51" s="44"/>
    </row>
    <row r="52" spans="1:10" ht="24" customHeight="1" thickBot="1">
      <c r="A52" s="7"/>
      <c r="B52" s="47" t="s">
        <v>15</v>
      </c>
      <c r="C52" s="48"/>
      <c r="D52" s="48"/>
      <c r="E52" s="48"/>
      <c r="F52" s="48"/>
      <c r="G52" s="48"/>
      <c r="H52" s="48"/>
      <c r="I52" s="48"/>
      <c r="J52" s="10"/>
    </row>
    <row r="53" spans="1:10">
      <c r="A53" s="7"/>
      <c r="B53" s="49" t="s">
        <v>45</v>
      </c>
      <c r="C53" s="59"/>
      <c r="D53" s="12"/>
      <c r="E53" s="59" t="s">
        <v>76</v>
      </c>
      <c r="F53" s="66"/>
      <c r="G53" s="66"/>
      <c r="H53" s="12"/>
      <c r="I53" s="12"/>
      <c r="J53" s="10"/>
    </row>
    <row r="54" spans="1:10" ht="15" thickBot="1">
      <c r="A54" s="50"/>
      <c r="B54" s="58"/>
      <c r="C54" s="60"/>
      <c r="D54" s="51"/>
      <c r="E54" s="51"/>
      <c r="F54" s="51"/>
      <c r="G54" s="51"/>
      <c r="H54" s="58"/>
      <c r="I54" s="51"/>
      <c r="J54" s="52"/>
    </row>
  </sheetData>
  <sheetProtection algorithmName="SHA-512" hashValue="PDiiViiXpcvS2M/zhksmg9YGnTxfHGgO1gUM+NmukfCY5DGYjgfPOl0FFHZN18BXIc0YEQt69PixjDM6nqfcPQ==" saltValue="uqUmNAlIkhRb0Jh87kozRw==" spinCount="100000" sheet="1" objects="1" scenarios="1" selectLockedCells="1"/>
  <mergeCells count="63">
    <mergeCell ref="K9:M9"/>
    <mergeCell ref="B30:B31"/>
    <mergeCell ref="H31:I31"/>
    <mergeCell ref="H30:I30"/>
    <mergeCell ref="F30:G30"/>
    <mergeCell ref="H23:I23"/>
    <mergeCell ref="F19:G19"/>
    <mergeCell ref="F17:G17"/>
    <mergeCell ref="F16:G16"/>
    <mergeCell ref="H16:I16"/>
    <mergeCell ref="H17:I17"/>
    <mergeCell ref="H19:I19"/>
    <mergeCell ref="B15:I15"/>
    <mergeCell ref="F24:G24"/>
    <mergeCell ref="H20:I20"/>
    <mergeCell ref="B29:I29"/>
    <mergeCell ref="K22:N24"/>
    <mergeCell ref="K26:N28"/>
    <mergeCell ref="B22:B23"/>
    <mergeCell ref="B27:B28"/>
    <mergeCell ref="B16:B17"/>
    <mergeCell ref="B18:I18"/>
    <mergeCell ref="B19:B20"/>
    <mergeCell ref="B21:I21"/>
    <mergeCell ref="H22:I22"/>
    <mergeCell ref="F22:G22"/>
    <mergeCell ref="F28:G28"/>
    <mergeCell ref="H27:I27"/>
    <mergeCell ref="F20:G20"/>
    <mergeCell ref="B2:I2"/>
    <mergeCell ref="F13:G13"/>
    <mergeCell ref="H9:I9"/>
    <mergeCell ref="H10:I10"/>
    <mergeCell ref="F12:G12"/>
    <mergeCell ref="F11:G11"/>
    <mergeCell ref="B9:C9"/>
    <mergeCell ref="E5:F5"/>
    <mergeCell ref="C4:F4"/>
    <mergeCell ref="B47:I47"/>
    <mergeCell ref="B48:I48"/>
    <mergeCell ref="B40:I40"/>
    <mergeCell ref="H34:I34"/>
    <mergeCell ref="H39:I39"/>
    <mergeCell ref="B44:I44"/>
    <mergeCell ref="B43:I43"/>
    <mergeCell ref="B41:D41"/>
    <mergeCell ref="E41:I41"/>
    <mergeCell ref="B50:D50"/>
    <mergeCell ref="F27:G27"/>
    <mergeCell ref="F23:G23"/>
    <mergeCell ref="F35:G35"/>
    <mergeCell ref="F34:G34"/>
    <mergeCell ref="F33:G33"/>
    <mergeCell ref="F31:G31"/>
    <mergeCell ref="B32:I32"/>
    <mergeCell ref="B33:B34"/>
    <mergeCell ref="B38:B39"/>
    <mergeCell ref="H38:I38"/>
    <mergeCell ref="F39:G39"/>
    <mergeCell ref="F38:G38"/>
    <mergeCell ref="H28:I28"/>
    <mergeCell ref="H33:I33"/>
    <mergeCell ref="B45:I45"/>
  </mergeCells>
  <phoneticPr fontId="7" type="noConversion"/>
  <printOptions horizontalCentered="1"/>
  <pageMargins left="0.47244094488188981" right="0.31496062992125984" top="0.47244094488188981" bottom="0.43307086614173229" header="0.15748031496062992" footer="0.27559055118110237"/>
  <pageSetup paperSize="9" scale="104" orientation="portrait" r:id="rId1"/>
  <headerFooter alignWithMargins="0">
    <oddFooter>&amp;L&amp;8&amp;K00-049© Udo Egermeier SG 32 LRA NEA-BW</oddFooter>
  </headerFooter>
  <rowBreaks count="1" manualBreakCount="1">
    <brk id="5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2" r:id="rId4" name="Check Box 50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28575</xdr:rowOff>
                  </from>
                  <to>
                    <xdr:col>3</xdr:col>
                    <xdr:colOff>333375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28575</xdr:rowOff>
                  </from>
                  <to>
                    <xdr:col>1</xdr:col>
                    <xdr:colOff>333375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6" name="Check Box 52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142875</xdr:rowOff>
                  </from>
                  <to>
                    <xdr:col>1</xdr:col>
                    <xdr:colOff>333375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7" name="Check Box 53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28575</xdr:rowOff>
                  </from>
                  <to>
                    <xdr:col>1</xdr:col>
                    <xdr:colOff>333375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37"/>
  <sheetViews>
    <sheetView showGridLines="0" view="pageBreakPreview" topLeftCell="A4" zoomScaleNormal="100" zoomScaleSheetLayoutView="100" workbookViewId="0">
      <selection activeCell="C4" sqref="C4:D4"/>
    </sheetView>
  </sheetViews>
  <sheetFormatPr baseColWidth="10" defaultRowHeight="12.75"/>
  <cols>
    <col min="1" max="1" width="3.28515625" style="113" customWidth="1"/>
    <col min="2" max="2" width="12.5703125" style="53" customWidth="1"/>
    <col min="3" max="3" width="12.85546875" style="53" bestFit="1" customWidth="1"/>
    <col min="4" max="4" width="11.42578125" style="53"/>
    <col min="5" max="5" width="12.140625" style="53" customWidth="1"/>
    <col min="6" max="6" width="11.42578125" style="53"/>
    <col min="7" max="7" width="20.7109375" style="53" customWidth="1"/>
    <col min="8" max="8" width="3.28515625" style="113" customWidth="1"/>
    <col min="9" max="16384" width="11.42578125" style="53"/>
  </cols>
  <sheetData>
    <row r="1" spans="1:19" ht="18">
      <c r="A1" s="175" t="s">
        <v>138</v>
      </c>
      <c r="B1" s="175"/>
      <c r="C1" s="175"/>
      <c r="D1" s="175"/>
      <c r="E1" s="175"/>
      <c r="F1" s="175"/>
      <c r="G1" s="175"/>
      <c r="H1" s="175"/>
    </row>
    <row r="2" spans="1:19" s="113" customFormat="1" ht="28.5" customHeight="1">
      <c r="B2" s="120" t="s">
        <v>127</v>
      </c>
      <c r="G2" s="121"/>
    </row>
    <row r="3" spans="1:19" ht="21" customHeight="1">
      <c r="B3" s="98" t="s">
        <v>89</v>
      </c>
    </row>
    <row r="4" spans="1:19" ht="21" customHeight="1">
      <c r="B4" s="98" t="s">
        <v>90</v>
      </c>
      <c r="C4" s="246"/>
      <c r="D4" s="248"/>
      <c r="E4" s="108" t="s">
        <v>126</v>
      </c>
      <c r="F4" s="246"/>
      <c r="G4" s="248"/>
      <c r="I4" s="229" t="s">
        <v>49</v>
      </c>
      <c r="J4" s="230"/>
      <c r="K4" s="230"/>
      <c r="L4" s="230"/>
    </row>
    <row r="5" spans="1:19" ht="21" customHeight="1">
      <c r="B5" s="98" t="s">
        <v>91</v>
      </c>
      <c r="C5" s="242"/>
      <c r="D5" s="242"/>
      <c r="E5" s="242"/>
      <c r="F5" s="242"/>
      <c r="G5" s="242"/>
      <c r="I5" s="229"/>
      <c r="J5" s="230"/>
      <c r="K5" s="230"/>
      <c r="L5" s="230"/>
    </row>
    <row r="6" spans="1:19" ht="21" customHeight="1">
      <c r="B6" s="98" t="s">
        <v>92</v>
      </c>
      <c r="C6" s="169"/>
      <c r="D6" s="246"/>
      <c r="E6" s="247"/>
      <c r="F6" s="247"/>
      <c r="G6" s="248"/>
      <c r="I6" s="229"/>
      <c r="J6" s="230"/>
      <c r="K6" s="230"/>
      <c r="L6" s="230"/>
    </row>
    <row r="7" spans="1:19" ht="21" customHeight="1">
      <c r="B7" s="98" t="s">
        <v>128</v>
      </c>
      <c r="C7" s="246"/>
      <c r="D7" s="247"/>
      <c r="E7" s="248"/>
      <c r="F7" s="100" t="s">
        <v>95</v>
      </c>
      <c r="G7" s="170"/>
      <c r="I7" s="127"/>
      <c r="J7" s="127"/>
      <c r="K7" s="127"/>
      <c r="L7" s="127"/>
    </row>
    <row r="8" spans="1:19" ht="3.75" customHeight="1">
      <c r="B8" s="101"/>
      <c r="C8" s="102"/>
      <c r="D8" s="102"/>
      <c r="E8" s="102"/>
      <c r="F8" s="102"/>
      <c r="G8" s="103"/>
      <c r="I8" s="231" t="s">
        <v>135</v>
      </c>
      <c r="J8" s="232"/>
      <c r="K8" s="232"/>
      <c r="L8" s="232"/>
    </row>
    <row r="9" spans="1:19" ht="14.25">
      <c r="B9" s="57"/>
      <c r="I9" s="231"/>
      <c r="J9" s="232"/>
      <c r="K9" s="232"/>
      <c r="L9" s="232"/>
      <c r="M9" s="57"/>
      <c r="N9" s="57"/>
      <c r="O9" s="57"/>
      <c r="P9" s="57"/>
      <c r="Q9" s="57"/>
      <c r="R9" s="57"/>
      <c r="S9" s="57"/>
    </row>
    <row r="10" spans="1:19" ht="21" customHeight="1">
      <c r="B10" s="57"/>
      <c r="I10" s="231"/>
      <c r="J10" s="232"/>
      <c r="K10" s="232"/>
      <c r="L10" s="232"/>
      <c r="M10" s="57"/>
      <c r="N10" s="57"/>
      <c r="O10" s="57"/>
      <c r="P10" s="57"/>
      <c r="Q10" s="57"/>
      <c r="R10" s="57"/>
      <c r="S10" s="57"/>
    </row>
    <row r="11" spans="1:19" ht="14.25">
      <c r="B11" s="57" t="s">
        <v>43</v>
      </c>
      <c r="F11" s="95" t="s">
        <v>96</v>
      </c>
      <c r="L11" s="57"/>
      <c r="M11" s="57"/>
      <c r="N11" s="57"/>
      <c r="O11" s="57"/>
      <c r="P11" s="57"/>
      <c r="Q11" s="57"/>
      <c r="R11" s="57"/>
      <c r="S11" s="57"/>
    </row>
    <row r="12" spans="1:19" ht="14.25">
      <c r="B12" s="57" t="s">
        <v>139</v>
      </c>
      <c r="L12" s="57"/>
      <c r="M12" s="57"/>
      <c r="N12" s="57"/>
      <c r="O12" s="57"/>
      <c r="P12" s="57"/>
      <c r="Q12" s="57"/>
      <c r="R12" s="57"/>
      <c r="S12" s="57"/>
    </row>
    <row r="13" spans="1:19" ht="14.25">
      <c r="B13" s="57" t="s">
        <v>88</v>
      </c>
      <c r="F13" s="109" t="s">
        <v>141</v>
      </c>
      <c r="L13" s="57"/>
      <c r="M13" s="57"/>
      <c r="N13" s="57"/>
      <c r="O13" s="57"/>
      <c r="P13" s="57"/>
      <c r="Q13" s="57"/>
      <c r="R13" s="57"/>
      <c r="S13" s="57"/>
    </row>
    <row r="14" spans="1:19" ht="14.25">
      <c r="B14" s="57" t="s">
        <v>44</v>
      </c>
      <c r="L14" s="57"/>
      <c r="M14" s="57"/>
      <c r="N14" s="57"/>
      <c r="O14" s="57"/>
      <c r="P14" s="57"/>
      <c r="Q14" s="57"/>
      <c r="R14" s="57"/>
      <c r="S14" s="57"/>
    </row>
    <row r="15" spans="1:19" ht="14.25">
      <c r="B15" s="57" t="s">
        <v>140</v>
      </c>
      <c r="L15" s="57"/>
      <c r="M15" s="57"/>
      <c r="N15" s="57"/>
      <c r="O15" s="57"/>
      <c r="P15" s="57"/>
      <c r="Q15" s="57"/>
      <c r="R15" s="57"/>
      <c r="S15" s="57"/>
    </row>
    <row r="16" spans="1:19" ht="21" customHeight="1">
      <c r="L16" s="57"/>
      <c r="M16" s="57"/>
      <c r="N16" s="57"/>
      <c r="O16" s="57"/>
      <c r="P16" s="57"/>
      <c r="Q16" s="57"/>
      <c r="R16" s="57"/>
      <c r="S16" s="57"/>
    </row>
    <row r="17" spans="2:19" ht="16.5" customHeight="1"/>
    <row r="18" spans="2:19" ht="35.25" customHeight="1">
      <c r="B18" s="95"/>
      <c r="L18" s="57"/>
      <c r="M18" s="57"/>
      <c r="N18" s="57"/>
      <c r="O18" s="57"/>
      <c r="P18" s="57"/>
      <c r="Q18" s="57"/>
      <c r="R18" s="57"/>
      <c r="S18" s="57"/>
    </row>
    <row r="19" spans="2:19" ht="27.75" customHeight="1">
      <c r="B19" s="181" t="s">
        <v>125</v>
      </c>
      <c r="C19" s="181"/>
      <c r="D19" s="181"/>
      <c r="E19" s="181"/>
      <c r="F19" s="181"/>
      <c r="G19" s="181"/>
      <c r="H19" s="114"/>
      <c r="L19" s="57"/>
      <c r="M19" s="57"/>
      <c r="N19" s="57"/>
      <c r="O19" s="57"/>
      <c r="P19" s="57"/>
      <c r="Q19" s="57"/>
      <c r="R19" s="57"/>
      <c r="S19" s="57"/>
    </row>
    <row r="20" spans="2:19" ht="14.25">
      <c r="L20" s="57"/>
      <c r="M20" s="57"/>
      <c r="N20" s="57"/>
      <c r="O20" s="57"/>
      <c r="P20" s="57"/>
      <c r="Q20" s="57"/>
      <c r="R20" s="57"/>
      <c r="S20" s="57"/>
    </row>
    <row r="21" spans="2:19" ht="22.5" customHeight="1">
      <c r="B21" s="53" t="s">
        <v>84</v>
      </c>
      <c r="L21" s="57"/>
      <c r="M21" s="57"/>
      <c r="N21" s="57"/>
      <c r="O21" s="57"/>
      <c r="P21" s="57"/>
      <c r="Q21" s="57"/>
      <c r="R21" s="57"/>
      <c r="S21" s="57"/>
    </row>
    <row r="22" spans="2:19" ht="30.75" customHeight="1">
      <c r="B22" s="241" t="s">
        <v>133</v>
      </c>
      <c r="C22" s="183"/>
      <c r="D22" s="183"/>
      <c r="E22" s="183"/>
      <c r="F22" s="183"/>
      <c r="G22" s="183"/>
      <c r="H22" s="115"/>
      <c r="L22" s="57"/>
      <c r="M22" s="57"/>
      <c r="N22" s="57"/>
      <c r="O22" s="57"/>
      <c r="P22" s="57"/>
      <c r="Q22" s="57"/>
      <c r="R22" s="57"/>
      <c r="S22" s="57"/>
    </row>
    <row r="23" spans="2:19" ht="21" customHeight="1">
      <c r="B23" s="98" t="s">
        <v>109</v>
      </c>
      <c r="C23" s="242"/>
      <c r="D23" s="242"/>
      <c r="E23" s="242"/>
      <c r="F23" s="242"/>
      <c r="G23" s="242"/>
      <c r="J23" s="72"/>
    </row>
    <row r="24" spans="2:19" ht="21" customHeight="1">
      <c r="B24" s="75" t="s">
        <v>85</v>
      </c>
      <c r="C24" s="243"/>
      <c r="D24" s="244"/>
      <c r="E24" s="245"/>
      <c r="F24" s="97" t="s">
        <v>86</v>
      </c>
      <c r="G24" s="171"/>
      <c r="I24" s="106"/>
      <c r="J24" s="106"/>
      <c r="K24" s="106"/>
      <c r="L24" s="57"/>
      <c r="M24" s="57"/>
      <c r="N24" s="57"/>
      <c r="O24" s="57"/>
      <c r="P24" s="57"/>
      <c r="Q24" s="57"/>
      <c r="R24" s="57"/>
      <c r="S24" s="57"/>
    </row>
    <row r="25" spans="2:19" ht="18.75" customHeight="1">
      <c r="B25" s="75"/>
      <c r="C25" s="75"/>
      <c r="D25" s="75"/>
      <c r="E25" s="75"/>
      <c r="F25" s="75"/>
      <c r="G25" s="75"/>
      <c r="I25" s="106"/>
      <c r="J25" s="106"/>
      <c r="K25" s="106"/>
      <c r="L25" s="57"/>
      <c r="M25" s="57"/>
      <c r="N25" s="57"/>
      <c r="O25" s="57"/>
      <c r="P25" s="57"/>
      <c r="Q25" s="57"/>
      <c r="R25" s="57"/>
      <c r="S25" s="57"/>
    </row>
    <row r="26" spans="2:19" ht="30.75" customHeight="1">
      <c r="B26" s="241"/>
      <c r="C26" s="183"/>
      <c r="D26" s="183"/>
      <c r="E26" s="183"/>
      <c r="F26" s="183"/>
      <c r="G26" s="183"/>
      <c r="H26" s="115"/>
      <c r="L26" s="57"/>
      <c r="M26" s="57"/>
      <c r="N26" s="57"/>
      <c r="O26" s="57"/>
      <c r="P26" s="57"/>
      <c r="Q26" s="57"/>
      <c r="R26" s="57"/>
      <c r="S26" s="57"/>
    </row>
    <row r="27" spans="2:19">
      <c r="B27" s="109" t="s">
        <v>130</v>
      </c>
    </row>
    <row r="28" spans="2:19" ht="7.5" customHeight="1"/>
    <row r="29" spans="2:19">
      <c r="C29" s="158" t="s">
        <v>129</v>
      </c>
      <c r="D29" s="112"/>
      <c r="E29" s="112"/>
      <c r="F29" s="112"/>
      <c r="G29" s="112"/>
      <c r="H29" s="116"/>
    </row>
    <row r="30" spans="2:19">
      <c r="C30" s="105"/>
      <c r="D30" s="105"/>
      <c r="E30" s="105"/>
      <c r="F30" s="105"/>
      <c r="G30" s="105"/>
      <c r="H30" s="117"/>
    </row>
    <row r="31" spans="2:19" ht="24.75" customHeight="1">
      <c r="C31" s="240" t="s">
        <v>131</v>
      </c>
      <c r="D31" s="182"/>
      <c r="E31" s="182"/>
      <c r="F31" s="182"/>
      <c r="G31" s="182"/>
      <c r="H31" s="118"/>
    </row>
    <row r="33" spans="2:18" ht="41.25" customHeight="1">
      <c r="B33" s="241" t="s">
        <v>132</v>
      </c>
      <c r="C33" s="183"/>
      <c r="D33" s="183"/>
      <c r="E33" s="183"/>
      <c r="F33" s="183"/>
      <c r="G33" s="183"/>
      <c r="H33" s="119"/>
    </row>
    <row r="34" spans="2:18" ht="29.25" customHeight="1">
      <c r="K34" s="57"/>
      <c r="L34" s="57"/>
      <c r="M34" s="57"/>
      <c r="N34" s="57"/>
      <c r="O34" s="57"/>
      <c r="P34" s="57"/>
      <c r="Q34" s="57"/>
      <c r="R34" s="57"/>
    </row>
    <row r="35" spans="2:18" s="75" customFormat="1" ht="18" customHeight="1">
      <c r="B35" s="176"/>
      <c r="C35" s="177"/>
      <c r="D35" s="177"/>
      <c r="E35" s="176"/>
      <c r="F35" s="176"/>
      <c r="G35" s="176"/>
      <c r="H35" s="113"/>
      <c r="I35" s="106"/>
      <c r="K35" s="87"/>
      <c r="L35" s="87"/>
      <c r="M35" s="87"/>
      <c r="N35" s="87"/>
      <c r="O35" s="87"/>
      <c r="P35" s="87"/>
      <c r="Q35" s="87"/>
      <c r="R35" s="87"/>
    </row>
    <row r="36" spans="2:18" s="75" customFormat="1" ht="12" customHeight="1">
      <c r="B36" s="88" t="s">
        <v>45</v>
      </c>
      <c r="C36" s="88"/>
      <c r="E36" s="88" t="s">
        <v>50</v>
      </c>
      <c r="F36" s="89"/>
      <c r="G36" s="89"/>
      <c r="K36" s="87"/>
      <c r="L36" s="87"/>
      <c r="M36" s="87"/>
      <c r="N36" s="87"/>
      <c r="O36" s="87"/>
      <c r="P36" s="87"/>
      <c r="Q36" s="87"/>
      <c r="R36" s="87"/>
    </row>
    <row r="37" spans="2:18" s="113" customFormat="1"/>
  </sheetData>
  <sheetProtection sheet="1" objects="1" scenarios="1" selectLockedCells="1"/>
  <mergeCells count="17">
    <mergeCell ref="B35:D35"/>
    <mergeCell ref="E35:G35"/>
    <mergeCell ref="B22:G22"/>
    <mergeCell ref="C23:G23"/>
    <mergeCell ref="C24:E24"/>
    <mergeCell ref="B26:G26"/>
    <mergeCell ref="A1:H1"/>
    <mergeCell ref="I4:L6"/>
    <mergeCell ref="I8:L10"/>
    <mergeCell ref="C31:G31"/>
    <mergeCell ref="B33:G33"/>
    <mergeCell ref="C5:G5"/>
    <mergeCell ref="D6:G6"/>
    <mergeCell ref="B19:G19"/>
    <mergeCell ref="F4:G4"/>
    <mergeCell ref="C4:D4"/>
    <mergeCell ref="C7:E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&amp;L&amp;8&amp;K00-049© Udo Egermeier SG 32 LRA NEA-BW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1</xdr:col>
                    <xdr:colOff>523875</xdr:colOff>
                    <xdr:row>27</xdr:row>
                    <xdr:rowOff>133350</xdr:rowOff>
                  </from>
                  <to>
                    <xdr:col>1</xdr:col>
                    <xdr:colOff>828675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>
                  <from>
                    <xdr:col>1</xdr:col>
                    <xdr:colOff>523875</xdr:colOff>
                    <xdr:row>30</xdr:row>
                    <xdr:rowOff>47625</xdr:rowOff>
                  </from>
                  <to>
                    <xdr:col>1</xdr:col>
                    <xdr:colOff>828675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2"/>
  <sheetViews>
    <sheetView view="pageBreakPreview" zoomScaleNormal="100" zoomScaleSheetLayoutView="100" workbookViewId="0">
      <selection activeCell="E13" sqref="E13"/>
    </sheetView>
  </sheetViews>
  <sheetFormatPr baseColWidth="10" defaultRowHeight="14.25"/>
  <cols>
    <col min="1" max="1" width="2" style="127" customWidth="1"/>
    <col min="2" max="2" width="8.5703125" style="127" customWidth="1"/>
    <col min="3" max="3" width="12.42578125" style="127" customWidth="1"/>
    <col min="4" max="4" width="2" style="127" customWidth="1"/>
    <col min="5" max="5" width="9.85546875" style="127" customWidth="1"/>
    <col min="6" max="6" width="6.7109375" style="127" customWidth="1"/>
    <col min="7" max="7" width="9.85546875" style="127" customWidth="1"/>
    <col min="8" max="8" width="5.140625" style="127" customWidth="1"/>
    <col min="9" max="9" width="2" style="127" customWidth="1"/>
    <col min="10" max="10" width="7.5703125" style="127" customWidth="1"/>
    <col min="11" max="11" width="5.5703125" style="127" customWidth="1"/>
    <col min="12" max="12" width="2" style="127" customWidth="1"/>
    <col min="13" max="13" width="9.85546875" style="127" customWidth="1"/>
    <col min="14" max="14" width="6.7109375" style="127" customWidth="1"/>
    <col min="15" max="15" width="9.85546875" style="127" customWidth="1"/>
    <col min="16" max="16" width="5.140625" style="127" customWidth="1"/>
    <col min="17" max="17" width="2" style="127" customWidth="1"/>
    <col min="18" max="18" width="9.85546875" style="127" customWidth="1"/>
    <col min="19" max="19" width="5.5703125" style="127" customWidth="1"/>
    <col min="20" max="20" width="2" style="127" customWidth="1"/>
    <col min="21" max="21" width="9.85546875" style="127" customWidth="1"/>
    <col min="22" max="22" width="5.5703125" style="127" customWidth="1"/>
    <col min="23" max="23" width="2" style="127" customWidth="1"/>
    <col min="24" max="16384" width="11.42578125" style="127"/>
  </cols>
  <sheetData>
    <row r="1" spans="1:27" s="2" customFormat="1" ht="5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5"/>
      <c r="N1" s="85"/>
      <c r="O1" s="85"/>
      <c r="P1" s="85"/>
      <c r="Q1" s="85"/>
      <c r="R1" s="85"/>
      <c r="S1" s="85"/>
      <c r="T1" s="85"/>
      <c r="U1" s="85"/>
      <c r="V1" s="5"/>
      <c r="W1" s="6"/>
      <c r="X1" s="75"/>
      <c r="Y1" s="75"/>
    </row>
    <row r="2" spans="1:27" s="2" customFormat="1" ht="25.5" customHeight="1">
      <c r="A2" s="7"/>
      <c r="B2" s="262" t="s">
        <v>46</v>
      </c>
      <c r="C2" s="263"/>
      <c r="D2" s="263"/>
      <c r="E2" s="263"/>
      <c r="F2" s="263"/>
      <c r="G2" s="263"/>
      <c r="H2" s="263"/>
      <c r="I2" s="263"/>
      <c r="J2" s="264"/>
      <c r="K2" s="123"/>
      <c r="L2" s="123"/>
      <c r="M2" s="123"/>
      <c r="N2" s="77" t="s">
        <v>39</v>
      </c>
      <c r="O2" s="265"/>
      <c r="P2" s="265"/>
      <c r="Q2" s="265"/>
      <c r="R2" s="265"/>
      <c r="S2" s="265"/>
      <c r="T2" s="265"/>
      <c r="U2" s="265"/>
      <c r="V2" s="266"/>
      <c r="W2" s="10"/>
      <c r="X2" s="75"/>
      <c r="Y2" s="75"/>
    </row>
    <row r="3" spans="1:27" s="2" customFormat="1" ht="5.25" customHeight="1">
      <c r="A3" s="7"/>
      <c r="B3" s="12"/>
      <c r="C3" s="11"/>
      <c r="D3" s="12"/>
      <c r="E3" s="12"/>
      <c r="F3" s="12"/>
      <c r="G3" s="12"/>
      <c r="H3" s="12"/>
      <c r="I3" s="12"/>
      <c r="J3" s="12"/>
      <c r="K3" s="12"/>
      <c r="L3" s="12"/>
      <c r="M3" s="76"/>
      <c r="N3" s="76"/>
      <c r="O3" s="46"/>
      <c r="P3" s="46"/>
      <c r="Q3" s="46"/>
      <c r="R3" s="46"/>
      <c r="S3" s="46"/>
      <c r="T3" s="46"/>
      <c r="U3" s="46"/>
      <c r="V3" s="12"/>
      <c r="W3" s="10"/>
      <c r="X3" s="75"/>
      <c r="Y3" s="75"/>
    </row>
    <row r="4" spans="1:27" s="54" customFormat="1" ht="24" customHeight="1">
      <c r="A4" s="13"/>
      <c r="B4" s="79" t="s">
        <v>24</v>
      </c>
      <c r="C4" s="124"/>
      <c r="D4" s="16"/>
      <c r="E4" s="269"/>
      <c r="F4" s="270"/>
      <c r="G4" s="80" t="s">
        <v>25</v>
      </c>
      <c r="H4" s="269"/>
      <c r="I4" s="271"/>
      <c r="J4" s="270"/>
      <c r="K4" s="272" t="s">
        <v>83</v>
      </c>
      <c r="L4" s="273"/>
      <c r="M4" s="249"/>
      <c r="N4" s="250"/>
      <c r="O4" s="250"/>
      <c r="P4" s="250"/>
      <c r="Q4" s="250"/>
      <c r="R4" s="250"/>
      <c r="S4" s="250"/>
      <c r="T4" s="250"/>
      <c r="U4" s="250"/>
      <c r="V4" s="274"/>
      <c r="W4" s="19"/>
      <c r="X4" s="78"/>
      <c r="Y4" s="78"/>
    </row>
    <row r="5" spans="1:27" s="54" customFormat="1" ht="5.25" customHeight="1">
      <c r="A5" s="1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76"/>
      <c r="N5" s="76"/>
      <c r="O5" s="46"/>
      <c r="P5" s="46"/>
      <c r="Q5" s="46"/>
      <c r="R5" s="46"/>
      <c r="S5" s="46"/>
      <c r="T5" s="46"/>
      <c r="U5" s="46"/>
      <c r="V5" s="16"/>
      <c r="W5" s="19"/>
      <c r="X5" s="78"/>
      <c r="Y5" s="78"/>
    </row>
    <row r="6" spans="1:27">
      <c r="A6" s="125"/>
      <c r="B6" s="261" t="s">
        <v>52</v>
      </c>
      <c r="C6" s="261" t="s">
        <v>51</v>
      </c>
      <c r="D6" s="81"/>
      <c r="E6" s="279" t="s">
        <v>53</v>
      </c>
      <c r="F6" s="280"/>
      <c r="G6" s="280"/>
      <c r="H6" s="281"/>
      <c r="I6" s="81"/>
      <c r="J6" s="279" t="s">
        <v>54</v>
      </c>
      <c r="K6" s="281"/>
      <c r="L6" s="81"/>
      <c r="M6" s="279" t="s">
        <v>55</v>
      </c>
      <c r="N6" s="280"/>
      <c r="O6" s="280"/>
      <c r="P6" s="281"/>
      <c r="Q6" s="81"/>
      <c r="R6" s="279" t="s">
        <v>56</v>
      </c>
      <c r="S6" s="281"/>
      <c r="T6" s="81"/>
      <c r="U6" s="275" t="s">
        <v>82</v>
      </c>
      <c r="V6" s="276"/>
      <c r="W6" s="126"/>
    </row>
    <row r="7" spans="1:27" s="130" customFormat="1">
      <c r="A7" s="128"/>
      <c r="B7" s="261"/>
      <c r="C7" s="261"/>
      <c r="D7" s="82"/>
      <c r="E7" s="267" t="s">
        <v>57</v>
      </c>
      <c r="F7" s="268"/>
      <c r="G7" s="268" t="s">
        <v>58</v>
      </c>
      <c r="H7" s="282"/>
      <c r="I7" s="82"/>
      <c r="J7" s="267"/>
      <c r="K7" s="282"/>
      <c r="L7" s="82"/>
      <c r="M7" s="267" t="s">
        <v>57</v>
      </c>
      <c r="N7" s="268"/>
      <c r="O7" s="268" t="s">
        <v>58</v>
      </c>
      <c r="P7" s="282"/>
      <c r="Q7" s="82"/>
      <c r="R7" s="267"/>
      <c r="S7" s="282"/>
      <c r="T7" s="82"/>
      <c r="U7" s="277"/>
      <c r="V7" s="278"/>
      <c r="W7" s="129"/>
    </row>
    <row r="8" spans="1:27" ht="5.25" customHeight="1">
      <c r="A8" s="12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29"/>
    </row>
    <row r="9" spans="1:27" ht="21" customHeight="1">
      <c r="A9" s="125"/>
      <c r="B9" s="133" t="s">
        <v>59</v>
      </c>
      <c r="C9" s="162"/>
      <c r="D9" s="81"/>
      <c r="E9" s="163"/>
      <c r="F9" s="134" t="s">
        <v>60</v>
      </c>
      <c r="G9" s="164"/>
      <c r="H9" s="135" t="s">
        <v>61</v>
      </c>
      <c r="I9" s="81"/>
      <c r="J9" s="147" t="str">
        <f>IF(G9&gt;0,G9-E9," ")</f>
        <v xml:space="preserve"> </v>
      </c>
      <c r="K9" s="136" t="s">
        <v>62</v>
      </c>
      <c r="L9" s="81"/>
      <c r="M9" s="145"/>
      <c r="N9" s="144" t="s">
        <v>60</v>
      </c>
      <c r="O9" s="149"/>
      <c r="P9" s="137" t="s">
        <v>61</v>
      </c>
      <c r="Q9" s="81"/>
      <c r="R9" s="147">
        <f>(O9-M9)</f>
        <v>0</v>
      </c>
      <c r="S9" s="136" t="s">
        <v>62</v>
      </c>
      <c r="T9" s="81"/>
      <c r="U9" s="147" t="str">
        <f>IF(R9&gt;0,J9-R9,J9)</f>
        <v xml:space="preserve"> </v>
      </c>
      <c r="V9" s="136" t="s">
        <v>62</v>
      </c>
      <c r="W9" s="129"/>
      <c r="X9" s="229" t="s">
        <v>49</v>
      </c>
      <c r="Y9" s="230"/>
      <c r="Z9" s="230"/>
      <c r="AA9" s="230"/>
    </row>
    <row r="10" spans="1:27" ht="5.25" customHeight="1">
      <c r="A10" s="125"/>
      <c r="B10" s="82"/>
      <c r="C10" s="82"/>
      <c r="D10" s="81"/>
      <c r="E10" s="81"/>
      <c r="F10" s="81"/>
      <c r="G10" s="81"/>
      <c r="H10" s="81"/>
      <c r="I10" s="81"/>
      <c r="J10" s="81"/>
      <c r="K10" s="82"/>
      <c r="L10" s="81"/>
      <c r="M10" s="81"/>
      <c r="N10" s="81"/>
      <c r="O10" s="81"/>
      <c r="P10" s="81"/>
      <c r="Q10" s="81"/>
      <c r="R10" s="81"/>
      <c r="S10" s="82"/>
      <c r="T10" s="81"/>
      <c r="U10" s="81"/>
      <c r="V10" s="82"/>
      <c r="W10" s="129"/>
      <c r="X10" s="229"/>
      <c r="Y10" s="230"/>
      <c r="Z10" s="230"/>
      <c r="AA10" s="230"/>
    </row>
    <row r="11" spans="1:27" ht="21" customHeight="1">
      <c r="A11" s="125"/>
      <c r="B11" s="133" t="s">
        <v>63</v>
      </c>
      <c r="C11" s="86"/>
      <c r="D11" s="81"/>
      <c r="E11" s="146"/>
      <c r="F11" s="134" t="s">
        <v>60</v>
      </c>
      <c r="G11" s="148"/>
      <c r="H11" s="135" t="s">
        <v>61</v>
      </c>
      <c r="I11" s="81"/>
      <c r="J11" s="147" t="str">
        <f>IF(G11&gt;0,G11-E11," ")</f>
        <v xml:space="preserve"> </v>
      </c>
      <c r="K11" s="136" t="s">
        <v>62</v>
      </c>
      <c r="L11" s="81"/>
      <c r="M11" s="145"/>
      <c r="N11" s="144" t="s">
        <v>60</v>
      </c>
      <c r="O11" s="149"/>
      <c r="P11" s="137" t="s">
        <v>61</v>
      </c>
      <c r="Q11" s="81"/>
      <c r="R11" s="147">
        <f>O11-M11</f>
        <v>0</v>
      </c>
      <c r="S11" s="136" t="s">
        <v>62</v>
      </c>
      <c r="T11" s="81"/>
      <c r="U11" s="147" t="str">
        <f>IF(R11&gt;0,J11-R11,J11)</f>
        <v xml:space="preserve"> </v>
      </c>
      <c r="V11" s="136" t="s">
        <v>62</v>
      </c>
      <c r="W11" s="129"/>
      <c r="X11" s="229"/>
      <c r="Y11" s="230"/>
      <c r="Z11" s="230"/>
      <c r="AA11" s="230"/>
    </row>
    <row r="12" spans="1:27" ht="5.25" customHeight="1">
      <c r="A12" s="125"/>
      <c r="B12" s="82"/>
      <c r="C12" s="82"/>
      <c r="D12" s="81"/>
      <c r="E12" s="81"/>
      <c r="F12" s="81"/>
      <c r="G12" s="81"/>
      <c r="H12" s="81"/>
      <c r="I12" s="81"/>
      <c r="J12" s="81"/>
      <c r="K12" s="82"/>
      <c r="L12" s="81"/>
      <c r="M12" s="81"/>
      <c r="N12" s="81"/>
      <c r="O12" s="81"/>
      <c r="P12" s="81"/>
      <c r="Q12" s="81"/>
      <c r="R12" s="81"/>
      <c r="S12" s="82"/>
      <c r="T12" s="81"/>
      <c r="U12" s="81"/>
      <c r="V12" s="82"/>
      <c r="W12" s="129"/>
    </row>
    <row r="13" spans="1:27" ht="21" customHeight="1">
      <c r="A13" s="125"/>
      <c r="B13" s="133" t="s">
        <v>64</v>
      </c>
      <c r="C13" s="86"/>
      <c r="D13" s="81"/>
      <c r="E13" s="146"/>
      <c r="F13" s="134" t="s">
        <v>60</v>
      </c>
      <c r="G13" s="148"/>
      <c r="H13" s="135" t="s">
        <v>61</v>
      </c>
      <c r="I13" s="81"/>
      <c r="J13" s="147" t="str">
        <f>IF(G13&gt;0,G13-E13," ")</f>
        <v xml:space="preserve"> </v>
      </c>
      <c r="K13" s="136" t="s">
        <v>62</v>
      </c>
      <c r="L13" s="81"/>
      <c r="M13" s="145"/>
      <c r="N13" s="144" t="s">
        <v>60</v>
      </c>
      <c r="O13" s="149"/>
      <c r="P13" s="137" t="s">
        <v>61</v>
      </c>
      <c r="Q13" s="81"/>
      <c r="R13" s="147">
        <f>O13-M13</f>
        <v>0</v>
      </c>
      <c r="S13" s="136" t="s">
        <v>62</v>
      </c>
      <c r="T13" s="81"/>
      <c r="U13" s="147" t="str">
        <f>IF(R13&gt;0,J13-R13,J13)</f>
        <v xml:space="preserve"> </v>
      </c>
      <c r="V13" s="136" t="s">
        <v>62</v>
      </c>
      <c r="W13" s="129"/>
      <c r="X13" s="231" t="s">
        <v>135</v>
      </c>
      <c r="Y13" s="232"/>
      <c r="Z13" s="232"/>
      <c r="AA13" s="232"/>
    </row>
    <row r="14" spans="1:27" ht="5.25" customHeight="1">
      <c r="A14" s="125"/>
      <c r="B14" s="82"/>
      <c r="C14" s="82"/>
      <c r="D14" s="81"/>
      <c r="E14" s="81"/>
      <c r="F14" s="81"/>
      <c r="G14" s="81"/>
      <c r="H14" s="81"/>
      <c r="I14" s="81"/>
      <c r="J14" s="81"/>
      <c r="K14" s="82"/>
      <c r="L14" s="81"/>
      <c r="M14" s="81"/>
      <c r="N14" s="81"/>
      <c r="O14" s="81"/>
      <c r="P14" s="81"/>
      <c r="Q14" s="81"/>
      <c r="R14" s="81"/>
      <c r="S14" s="82"/>
      <c r="T14" s="81"/>
      <c r="U14" s="81"/>
      <c r="V14" s="82"/>
      <c r="W14" s="129"/>
      <c r="X14" s="231"/>
      <c r="Y14" s="232"/>
      <c r="Z14" s="232"/>
      <c r="AA14" s="232"/>
    </row>
    <row r="15" spans="1:27" ht="21" customHeight="1">
      <c r="A15" s="125"/>
      <c r="B15" s="133" t="s">
        <v>65</v>
      </c>
      <c r="C15" s="86"/>
      <c r="D15" s="81"/>
      <c r="E15" s="146"/>
      <c r="F15" s="134" t="s">
        <v>60</v>
      </c>
      <c r="G15" s="148"/>
      <c r="H15" s="135" t="s">
        <v>61</v>
      </c>
      <c r="I15" s="81"/>
      <c r="J15" s="147" t="str">
        <f>IF(G15&gt;0,G15-E15," ")</f>
        <v xml:space="preserve"> </v>
      </c>
      <c r="K15" s="136" t="s">
        <v>62</v>
      </c>
      <c r="L15" s="81"/>
      <c r="M15" s="145"/>
      <c r="N15" s="144" t="s">
        <v>60</v>
      </c>
      <c r="O15" s="149"/>
      <c r="P15" s="137" t="s">
        <v>61</v>
      </c>
      <c r="Q15" s="81"/>
      <c r="R15" s="147">
        <f>O15-M15</f>
        <v>0</v>
      </c>
      <c r="S15" s="136" t="s">
        <v>62</v>
      </c>
      <c r="T15" s="81"/>
      <c r="U15" s="147" t="str">
        <f>IF(R15&gt;0,J15-R15,J15)</f>
        <v xml:space="preserve"> </v>
      </c>
      <c r="V15" s="136" t="s">
        <v>62</v>
      </c>
      <c r="W15" s="129"/>
      <c r="X15" s="231"/>
      <c r="Y15" s="232"/>
      <c r="Z15" s="232"/>
      <c r="AA15" s="232"/>
    </row>
    <row r="16" spans="1:27" ht="5.25" customHeight="1">
      <c r="A16" s="125"/>
      <c r="B16" s="82"/>
      <c r="C16" s="82"/>
      <c r="D16" s="81"/>
      <c r="E16" s="81"/>
      <c r="F16" s="81"/>
      <c r="G16" s="81"/>
      <c r="H16" s="81"/>
      <c r="I16" s="81"/>
      <c r="J16" s="81"/>
      <c r="K16" s="82"/>
      <c r="L16" s="81"/>
      <c r="M16" s="81"/>
      <c r="N16" s="81"/>
      <c r="O16" s="81"/>
      <c r="P16" s="81"/>
      <c r="Q16" s="81"/>
      <c r="R16" s="81"/>
      <c r="S16" s="82"/>
      <c r="T16" s="81"/>
      <c r="U16" s="81"/>
      <c r="V16" s="82"/>
      <c r="W16" s="129"/>
    </row>
    <row r="17" spans="1:27" ht="21" customHeight="1">
      <c r="A17" s="125"/>
      <c r="B17" s="133" t="s">
        <v>66</v>
      </c>
      <c r="C17" s="86"/>
      <c r="D17" s="81"/>
      <c r="E17" s="146"/>
      <c r="F17" s="134" t="s">
        <v>60</v>
      </c>
      <c r="G17" s="148"/>
      <c r="H17" s="135" t="s">
        <v>61</v>
      </c>
      <c r="I17" s="81"/>
      <c r="J17" s="147" t="str">
        <f>IF(G17&gt;0,G17-E17," ")</f>
        <v xml:space="preserve"> </v>
      </c>
      <c r="K17" s="136" t="s">
        <v>62</v>
      </c>
      <c r="L17" s="81"/>
      <c r="M17" s="145"/>
      <c r="N17" s="144" t="s">
        <v>60</v>
      </c>
      <c r="O17" s="149"/>
      <c r="P17" s="137" t="s">
        <v>61</v>
      </c>
      <c r="Q17" s="81"/>
      <c r="R17" s="147">
        <f>O17-M17</f>
        <v>0</v>
      </c>
      <c r="S17" s="136" t="s">
        <v>62</v>
      </c>
      <c r="T17" s="81"/>
      <c r="U17" s="147" t="str">
        <f>IF(R17&gt;0,J17-R17,J17)</f>
        <v xml:space="preserve"> </v>
      </c>
      <c r="V17" s="136" t="s">
        <v>62</v>
      </c>
      <c r="W17" s="129"/>
    </row>
    <row r="18" spans="1:27" ht="5.25" customHeight="1">
      <c r="A18" s="125"/>
      <c r="B18" s="82"/>
      <c r="C18" s="82"/>
      <c r="D18" s="81"/>
      <c r="E18" s="81"/>
      <c r="F18" s="81"/>
      <c r="G18" s="81"/>
      <c r="H18" s="81"/>
      <c r="I18" s="81"/>
      <c r="J18" s="81"/>
      <c r="K18" s="82"/>
      <c r="L18" s="81"/>
      <c r="M18" s="81"/>
      <c r="N18" s="81"/>
      <c r="O18" s="81"/>
      <c r="P18" s="81"/>
      <c r="Q18" s="81"/>
      <c r="R18" s="81"/>
      <c r="S18" s="82"/>
      <c r="T18" s="81"/>
      <c r="U18" s="81"/>
      <c r="V18" s="82"/>
      <c r="W18" s="129"/>
    </row>
    <row r="19" spans="1:27" ht="21" customHeight="1">
      <c r="A19" s="125"/>
      <c r="B19" s="133" t="s">
        <v>67</v>
      </c>
      <c r="C19" s="86"/>
      <c r="D19" s="81"/>
      <c r="E19" s="146"/>
      <c r="F19" s="134" t="s">
        <v>60</v>
      </c>
      <c r="G19" s="148"/>
      <c r="H19" s="135" t="s">
        <v>61</v>
      </c>
      <c r="I19" s="81"/>
      <c r="J19" s="147" t="str">
        <f>IF(G19&gt;0,G19-E19," ")</f>
        <v xml:space="preserve"> </v>
      </c>
      <c r="K19" s="136" t="s">
        <v>62</v>
      </c>
      <c r="L19" s="81"/>
      <c r="M19" s="145"/>
      <c r="N19" s="144" t="s">
        <v>60</v>
      </c>
      <c r="O19" s="149"/>
      <c r="P19" s="137" t="s">
        <v>61</v>
      </c>
      <c r="Q19" s="81"/>
      <c r="R19" s="147">
        <f>O19-M19</f>
        <v>0</v>
      </c>
      <c r="S19" s="136" t="s">
        <v>62</v>
      </c>
      <c r="T19" s="81"/>
      <c r="U19" s="147" t="str">
        <f>IF(R19&gt;0,J19-R19,J19)</f>
        <v xml:space="preserve"> </v>
      </c>
      <c r="V19" s="136" t="s">
        <v>62</v>
      </c>
      <c r="W19" s="129"/>
      <c r="X19" s="257" t="s">
        <v>136</v>
      </c>
      <c r="Y19" s="258"/>
      <c r="Z19" s="258"/>
      <c r="AA19" s="258"/>
    </row>
    <row r="20" spans="1:27" ht="5.25" customHeight="1">
      <c r="A20" s="125"/>
      <c r="B20" s="82"/>
      <c r="C20" s="82"/>
      <c r="D20" s="81"/>
      <c r="E20" s="81"/>
      <c r="F20" s="81"/>
      <c r="G20" s="81"/>
      <c r="H20" s="81"/>
      <c r="I20" s="81"/>
      <c r="J20" s="81"/>
      <c r="K20" s="82"/>
      <c r="L20" s="81"/>
      <c r="M20" s="81"/>
      <c r="N20" s="81"/>
      <c r="O20" s="81"/>
      <c r="P20" s="81"/>
      <c r="Q20" s="81"/>
      <c r="R20" s="81"/>
      <c r="S20" s="82"/>
      <c r="T20" s="81"/>
      <c r="U20" s="81"/>
      <c r="V20" s="82"/>
      <c r="W20" s="129"/>
      <c r="X20" s="257"/>
      <c r="Y20" s="258"/>
      <c r="Z20" s="258"/>
      <c r="AA20" s="258"/>
    </row>
    <row r="21" spans="1:27" ht="21" customHeight="1">
      <c r="A21" s="125"/>
      <c r="B21" s="133" t="s">
        <v>68</v>
      </c>
      <c r="C21" s="86"/>
      <c r="D21" s="81"/>
      <c r="E21" s="146"/>
      <c r="F21" s="134" t="s">
        <v>60</v>
      </c>
      <c r="G21" s="148"/>
      <c r="H21" s="135" t="s">
        <v>61</v>
      </c>
      <c r="I21" s="81"/>
      <c r="J21" s="147" t="str">
        <f>IF(G21&gt;0,G21-E21," ")</f>
        <v xml:space="preserve"> </v>
      </c>
      <c r="K21" s="136" t="s">
        <v>62</v>
      </c>
      <c r="L21" s="81"/>
      <c r="M21" s="145"/>
      <c r="N21" s="144" t="s">
        <v>60</v>
      </c>
      <c r="O21" s="149"/>
      <c r="P21" s="137" t="s">
        <v>61</v>
      </c>
      <c r="Q21" s="81"/>
      <c r="R21" s="147">
        <f>O21-M21</f>
        <v>0</v>
      </c>
      <c r="S21" s="136" t="s">
        <v>62</v>
      </c>
      <c r="T21" s="81"/>
      <c r="U21" s="147" t="str">
        <f>IF(R21&gt;0,J21-R21,J21)</f>
        <v xml:space="preserve"> </v>
      </c>
      <c r="V21" s="136" t="s">
        <v>62</v>
      </c>
      <c r="W21" s="129"/>
      <c r="X21" s="257"/>
      <c r="Y21" s="258"/>
      <c r="Z21" s="258"/>
      <c r="AA21" s="258"/>
    </row>
    <row r="22" spans="1:27" ht="5.25" customHeight="1">
      <c r="A22" s="125"/>
      <c r="B22" s="82"/>
      <c r="C22" s="82"/>
      <c r="D22" s="81"/>
      <c r="E22" s="81"/>
      <c r="F22" s="81"/>
      <c r="G22" s="81"/>
      <c r="H22" s="81"/>
      <c r="I22" s="81"/>
      <c r="J22" s="81"/>
      <c r="K22" s="82"/>
      <c r="L22" s="81"/>
      <c r="M22" s="81"/>
      <c r="N22" s="81"/>
      <c r="O22" s="81"/>
      <c r="P22" s="81"/>
      <c r="Q22" s="81"/>
      <c r="R22" s="81"/>
      <c r="S22" s="82"/>
      <c r="T22" s="81"/>
      <c r="U22" s="81"/>
      <c r="V22" s="82"/>
      <c r="W22" s="129"/>
    </row>
    <row r="23" spans="1:27" ht="21" customHeight="1">
      <c r="A23" s="125"/>
      <c r="B23" s="133" t="s">
        <v>69</v>
      </c>
      <c r="C23" s="86"/>
      <c r="D23" s="81"/>
      <c r="E23" s="146"/>
      <c r="F23" s="134" t="s">
        <v>60</v>
      </c>
      <c r="G23" s="148"/>
      <c r="H23" s="135" t="s">
        <v>61</v>
      </c>
      <c r="I23" s="81"/>
      <c r="J23" s="147" t="str">
        <f>IF(G23&gt;0,G23-E23," ")</f>
        <v xml:space="preserve"> </v>
      </c>
      <c r="K23" s="136" t="s">
        <v>62</v>
      </c>
      <c r="L23" s="81"/>
      <c r="M23" s="145"/>
      <c r="N23" s="144" t="s">
        <v>60</v>
      </c>
      <c r="O23" s="149"/>
      <c r="P23" s="137" t="s">
        <v>61</v>
      </c>
      <c r="Q23" s="81"/>
      <c r="R23" s="147">
        <f>O23-M23</f>
        <v>0</v>
      </c>
      <c r="S23" s="136" t="s">
        <v>62</v>
      </c>
      <c r="T23" s="81"/>
      <c r="U23" s="147" t="str">
        <f>IF(R23&gt;0,J23-R23,J23)</f>
        <v xml:space="preserve"> </v>
      </c>
      <c r="V23" s="136" t="s">
        <v>62</v>
      </c>
      <c r="W23" s="129"/>
    </row>
    <row r="24" spans="1:27" ht="5.25" customHeight="1">
      <c r="A24" s="125"/>
      <c r="B24" s="82"/>
      <c r="C24" s="82"/>
      <c r="D24" s="81"/>
      <c r="E24" s="81"/>
      <c r="F24" s="81"/>
      <c r="G24" s="81"/>
      <c r="H24" s="81"/>
      <c r="I24" s="81"/>
      <c r="J24" s="81"/>
      <c r="K24" s="82"/>
      <c r="L24" s="81"/>
      <c r="M24" s="81"/>
      <c r="N24" s="81"/>
      <c r="O24" s="81"/>
      <c r="P24" s="81"/>
      <c r="Q24" s="81"/>
      <c r="R24" s="81"/>
      <c r="S24" s="82"/>
      <c r="T24" s="81"/>
      <c r="U24" s="81"/>
      <c r="V24" s="82"/>
      <c r="W24" s="129"/>
    </row>
    <row r="25" spans="1:27" ht="21" customHeight="1">
      <c r="A25" s="125"/>
      <c r="B25" s="133" t="s">
        <v>70</v>
      </c>
      <c r="C25" s="86"/>
      <c r="D25" s="81"/>
      <c r="E25" s="146"/>
      <c r="F25" s="134" t="s">
        <v>60</v>
      </c>
      <c r="G25" s="148"/>
      <c r="H25" s="135" t="s">
        <v>61</v>
      </c>
      <c r="I25" s="81"/>
      <c r="J25" s="147" t="str">
        <f>IF(G25&gt;0,G25-E25," ")</f>
        <v xml:space="preserve"> </v>
      </c>
      <c r="K25" s="136" t="s">
        <v>62</v>
      </c>
      <c r="L25" s="81"/>
      <c r="M25" s="145"/>
      <c r="N25" s="144" t="s">
        <v>60</v>
      </c>
      <c r="O25" s="149"/>
      <c r="P25" s="137" t="s">
        <v>61</v>
      </c>
      <c r="Q25" s="81"/>
      <c r="R25" s="147">
        <f>O25-M25</f>
        <v>0</v>
      </c>
      <c r="S25" s="136" t="s">
        <v>62</v>
      </c>
      <c r="T25" s="81"/>
      <c r="U25" s="147" t="str">
        <f>IF(R25&gt;0,J25-R25,J25)</f>
        <v xml:space="preserve"> </v>
      </c>
      <c r="V25" s="136" t="s">
        <v>62</v>
      </c>
      <c r="W25" s="129"/>
    </row>
    <row r="26" spans="1:27" ht="5.25" customHeight="1">
      <c r="A26" s="125"/>
      <c r="B26" s="82"/>
      <c r="C26" s="82"/>
      <c r="D26" s="81"/>
      <c r="E26" s="81"/>
      <c r="F26" s="81"/>
      <c r="G26" s="81"/>
      <c r="H26" s="81"/>
      <c r="I26" s="81"/>
      <c r="J26" s="81"/>
      <c r="K26" s="82"/>
      <c r="L26" s="81"/>
      <c r="M26" s="81"/>
      <c r="N26" s="81"/>
      <c r="O26" s="81"/>
      <c r="P26" s="81"/>
      <c r="Q26" s="81"/>
      <c r="R26" s="81"/>
      <c r="S26" s="82"/>
      <c r="T26" s="81"/>
      <c r="U26" s="81"/>
      <c r="V26" s="82"/>
      <c r="W26" s="129"/>
    </row>
    <row r="27" spans="1:27" ht="21" customHeight="1">
      <c r="A27" s="125"/>
      <c r="B27" s="133" t="s">
        <v>71</v>
      </c>
      <c r="C27" s="86"/>
      <c r="D27" s="81"/>
      <c r="E27" s="146"/>
      <c r="F27" s="134" t="s">
        <v>60</v>
      </c>
      <c r="G27" s="148"/>
      <c r="H27" s="135" t="s">
        <v>61</v>
      </c>
      <c r="I27" s="81"/>
      <c r="J27" s="147" t="str">
        <f>IF(G27&gt;0,G27-E27," ")</f>
        <v xml:space="preserve"> </v>
      </c>
      <c r="K27" s="136" t="s">
        <v>62</v>
      </c>
      <c r="L27" s="81"/>
      <c r="M27" s="145"/>
      <c r="N27" s="144" t="s">
        <v>60</v>
      </c>
      <c r="O27" s="149"/>
      <c r="P27" s="137" t="s">
        <v>61</v>
      </c>
      <c r="Q27" s="81"/>
      <c r="R27" s="147">
        <f>O27-M27</f>
        <v>0</v>
      </c>
      <c r="S27" s="136" t="s">
        <v>62</v>
      </c>
      <c r="T27" s="81"/>
      <c r="U27" s="147" t="str">
        <f>IF(R27&gt;0,J27-R27,J27)</f>
        <v xml:space="preserve"> </v>
      </c>
      <c r="V27" s="136" t="s">
        <v>62</v>
      </c>
      <c r="W27" s="129"/>
    </row>
    <row r="28" spans="1:27" ht="5.25" customHeight="1">
      <c r="A28" s="125"/>
      <c r="B28" s="82"/>
      <c r="C28" s="82"/>
      <c r="D28" s="81"/>
      <c r="E28" s="81"/>
      <c r="F28" s="81"/>
      <c r="G28" s="81"/>
      <c r="H28" s="81"/>
      <c r="I28" s="81"/>
      <c r="J28" s="81"/>
      <c r="K28" s="82"/>
      <c r="L28" s="81"/>
      <c r="M28" s="81"/>
      <c r="N28" s="81"/>
      <c r="O28" s="81"/>
      <c r="P28" s="81"/>
      <c r="Q28" s="81"/>
      <c r="R28" s="81"/>
      <c r="S28" s="82"/>
      <c r="T28" s="81"/>
      <c r="U28" s="81"/>
      <c r="V28" s="82"/>
      <c r="W28" s="129"/>
    </row>
    <row r="29" spans="1:27" ht="21" customHeight="1">
      <c r="A29" s="125"/>
      <c r="B29" s="133" t="s">
        <v>72</v>
      </c>
      <c r="C29" s="86"/>
      <c r="D29" s="81"/>
      <c r="E29" s="146"/>
      <c r="F29" s="134" t="s">
        <v>60</v>
      </c>
      <c r="G29" s="148"/>
      <c r="H29" s="135" t="s">
        <v>61</v>
      </c>
      <c r="I29" s="81"/>
      <c r="J29" s="147" t="str">
        <f>IF(G29&gt;0,G29-E29," ")</f>
        <v xml:space="preserve"> </v>
      </c>
      <c r="K29" s="136" t="s">
        <v>62</v>
      </c>
      <c r="L29" s="81"/>
      <c r="M29" s="145"/>
      <c r="N29" s="144" t="s">
        <v>60</v>
      </c>
      <c r="O29" s="149"/>
      <c r="P29" s="137" t="s">
        <v>61</v>
      </c>
      <c r="Q29" s="81"/>
      <c r="R29" s="147">
        <f>O29-M29</f>
        <v>0</v>
      </c>
      <c r="S29" s="136" t="s">
        <v>62</v>
      </c>
      <c r="T29" s="81"/>
      <c r="U29" s="147" t="str">
        <f>IF(R29&gt;0,J29-R29,J29)</f>
        <v xml:space="preserve"> </v>
      </c>
      <c r="V29" s="136" t="s">
        <v>62</v>
      </c>
      <c r="W29" s="129"/>
    </row>
    <row r="30" spans="1:27" ht="5.25" customHeight="1">
      <c r="A30" s="125"/>
      <c r="B30" s="82"/>
      <c r="C30" s="82"/>
      <c r="D30" s="81"/>
      <c r="E30" s="81"/>
      <c r="F30" s="81"/>
      <c r="G30" s="81"/>
      <c r="H30" s="81"/>
      <c r="I30" s="81"/>
      <c r="J30" s="81"/>
      <c r="K30" s="82"/>
      <c r="L30" s="81"/>
      <c r="M30" s="81"/>
      <c r="N30" s="81"/>
      <c r="O30" s="81"/>
      <c r="P30" s="81"/>
      <c r="Q30" s="81"/>
      <c r="R30" s="81"/>
      <c r="S30" s="82"/>
      <c r="T30" s="81"/>
      <c r="U30" s="81"/>
      <c r="V30" s="82"/>
      <c r="W30" s="129"/>
    </row>
    <row r="31" spans="1:27" ht="21" customHeight="1">
      <c r="A31" s="125"/>
      <c r="B31" s="133" t="s">
        <v>73</v>
      </c>
      <c r="C31" s="86"/>
      <c r="D31" s="81"/>
      <c r="E31" s="146"/>
      <c r="F31" s="134" t="s">
        <v>60</v>
      </c>
      <c r="G31" s="148"/>
      <c r="H31" s="135" t="s">
        <v>61</v>
      </c>
      <c r="I31" s="81"/>
      <c r="J31" s="147" t="str">
        <f>IF(G31&gt;0,G31-E31," ")</f>
        <v xml:space="preserve"> </v>
      </c>
      <c r="K31" s="136" t="s">
        <v>62</v>
      </c>
      <c r="L31" s="81"/>
      <c r="M31" s="145"/>
      <c r="N31" s="144" t="s">
        <v>60</v>
      </c>
      <c r="O31" s="149"/>
      <c r="P31" s="137" t="s">
        <v>61</v>
      </c>
      <c r="Q31" s="81"/>
      <c r="R31" s="147">
        <f>O31-M31</f>
        <v>0</v>
      </c>
      <c r="S31" s="136" t="s">
        <v>62</v>
      </c>
      <c r="T31" s="81"/>
      <c r="U31" s="147" t="str">
        <f>IF(R31&gt;0,J31-R31,J31)</f>
        <v xml:space="preserve"> </v>
      </c>
      <c r="V31" s="136" t="s">
        <v>62</v>
      </c>
      <c r="W31" s="129"/>
    </row>
    <row r="32" spans="1:27" ht="5.25" customHeight="1">
      <c r="A32" s="125"/>
      <c r="B32" s="82"/>
      <c r="C32" s="82"/>
      <c r="D32" s="81"/>
      <c r="E32" s="81"/>
      <c r="F32" s="81"/>
      <c r="G32" s="81"/>
      <c r="H32" s="81"/>
      <c r="I32" s="81"/>
      <c r="J32" s="81"/>
      <c r="K32" s="82"/>
      <c r="L32" s="81"/>
      <c r="M32" s="81"/>
      <c r="N32" s="81"/>
      <c r="O32" s="81"/>
      <c r="P32" s="81"/>
      <c r="Q32" s="81"/>
      <c r="R32" s="81"/>
      <c r="S32" s="82"/>
      <c r="T32" s="81"/>
      <c r="U32" s="81"/>
      <c r="V32" s="82"/>
      <c r="W32" s="129"/>
    </row>
    <row r="33" spans="1:26" ht="21" customHeight="1">
      <c r="A33" s="125"/>
      <c r="B33" s="133" t="s">
        <v>74</v>
      </c>
      <c r="C33" s="86"/>
      <c r="D33" s="81"/>
      <c r="E33" s="146"/>
      <c r="F33" s="134" t="s">
        <v>60</v>
      </c>
      <c r="G33" s="148"/>
      <c r="H33" s="135" t="s">
        <v>61</v>
      </c>
      <c r="I33" s="81"/>
      <c r="J33" s="147" t="str">
        <f>IF(G33&gt;0,G33-E33," ")</f>
        <v xml:space="preserve"> </v>
      </c>
      <c r="K33" s="136" t="s">
        <v>62</v>
      </c>
      <c r="L33" s="81"/>
      <c r="M33" s="145"/>
      <c r="N33" s="144" t="s">
        <v>60</v>
      </c>
      <c r="O33" s="149"/>
      <c r="P33" s="137" t="s">
        <v>61</v>
      </c>
      <c r="Q33" s="81"/>
      <c r="R33" s="147">
        <f>O33-M33</f>
        <v>0</v>
      </c>
      <c r="S33" s="136" t="s">
        <v>62</v>
      </c>
      <c r="T33" s="81"/>
      <c r="U33" s="147" t="str">
        <f>IF(R33&gt;0,J33-R33,J33)</f>
        <v xml:space="preserve"> </v>
      </c>
      <c r="V33" s="136" t="s">
        <v>62</v>
      </c>
      <c r="W33" s="129"/>
    </row>
    <row r="34" spans="1:26" ht="5.25" customHeight="1">
      <c r="A34" s="125"/>
      <c r="B34" s="82"/>
      <c r="C34" s="82"/>
      <c r="D34" s="81"/>
      <c r="E34" s="81"/>
      <c r="F34" s="81"/>
      <c r="G34" s="81"/>
      <c r="H34" s="81"/>
      <c r="I34" s="81"/>
      <c r="J34" s="81"/>
      <c r="K34" s="82"/>
      <c r="L34" s="81"/>
      <c r="M34" s="81"/>
      <c r="N34" s="81"/>
      <c r="O34" s="81"/>
      <c r="P34" s="81"/>
      <c r="Q34" s="81"/>
      <c r="R34" s="81"/>
      <c r="S34" s="82"/>
      <c r="T34" s="81"/>
      <c r="U34" s="81"/>
      <c r="V34" s="82"/>
      <c r="W34" s="129"/>
    </row>
    <row r="35" spans="1:26" ht="21" customHeight="1">
      <c r="A35" s="125"/>
      <c r="B35" s="133" t="s">
        <v>75</v>
      </c>
      <c r="C35" s="86"/>
      <c r="D35" s="81"/>
      <c r="E35" s="146"/>
      <c r="F35" s="134" t="s">
        <v>60</v>
      </c>
      <c r="G35" s="148"/>
      <c r="H35" s="135" t="s">
        <v>61</v>
      </c>
      <c r="I35" s="81"/>
      <c r="J35" s="147" t="str">
        <f>IF(G35&gt;0,G35-E35," ")</f>
        <v xml:space="preserve"> </v>
      </c>
      <c r="K35" s="136" t="s">
        <v>62</v>
      </c>
      <c r="L35" s="81"/>
      <c r="M35" s="145"/>
      <c r="N35" s="144" t="s">
        <v>60</v>
      </c>
      <c r="O35" s="149"/>
      <c r="P35" s="137" t="s">
        <v>61</v>
      </c>
      <c r="Q35" s="81"/>
      <c r="R35" s="147">
        <f>O35-M35</f>
        <v>0</v>
      </c>
      <c r="S35" s="136" t="s">
        <v>62</v>
      </c>
      <c r="T35" s="81"/>
      <c r="U35" s="147" t="str">
        <f>IF(R35&gt;0,J35-R35,J35)</f>
        <v xml:space="preserve"> </v>
      </c>
      <c r="V35" s="136" t="s">
        <v>62</v>
      </c>
      <c r="W35" s="129"/>
    </row>
    <row r="36" spans="1:26" ht="5.25" customHeight="1">
      <c r="A36" s="125"/>
      <c r="B36" s="82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129"/>
    </row>
    <row r="37" spans="1:26" ht="21" customHeight="1">
      <c r="A37" s="125"/>
      <c r="B37" s="259" t="s">
        <v>134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60"/>
      <c r="O37" s="252" t="s">
        <v>81</v>
      </c>
      <c r="P37" s="253"/>
      <c r="Q37" s="253"/>
      <c r="R37" s="253"/>
      <c r="S37" s="254"/>
      <c r="T37" s="138"/>
      <c r="U37" s="150">
        <f>SUM(U9:U36)</f>
        <v>0</v>
      </c>
      <c r="V37" s="140" t="s">
        <v>62</v>
      </c>
      <c r="W37" s="129"/>
      <c r="Z37" s="159"/>
    </row>
    <row r="38" spans="1:26" ht="5.25" customHeight="1">
      <c r="A38" s="125"/>
      <c r="B38" s="8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138"/>
      <c r="P38" s="138"/>
      <c r="Q38" s="138"/>
      <c r="R38" s="138"/>
      <c r="S38" s="138"/>
      <c r="T38" s="138"/>
      <c r="U38" s="138"/>
      <c r="V38" s="141"/>
      <c r="W38" s="129"/>
    </row>
    <row r="39" spans="1:26" ht="21" customHeight="1">
      <c r="A39" s="125"/>
      <c r="B39" s="83" t="s">
        <v>77</v>
      </c>
      <c r="C39" s="84"/>
      <c r="D39" s="84"/>
      <c r="E39" s="84"/>
      <c r="F39" s="84"/>
      <c r="G39" s="255"/>
      <c r="H39" s="256"/>
      <c r="I39" s="81"/>
      <c r="J39" s="160">
        <f>ROUNDUP(U37*24,0)</f>
        <v>0</v>
      </c>
      <c r="K39" s="152" t="s">
        <v>62</v>
      </c>
      <c r="L39" s="153" t="s">
        <v>79</v>
      </c>
      <c r="M39" s="151">
        <f>G39</f>
        <v>0</v>
      </c>
      <c r="N39" s="152" t="s">
        <v>78</v>
      </c>
      <c r="O39" s="252" t="s">
        <v>80</v>
      </c>
      <c r="P39" s="253"/>
      <c r="Q39" s="253"/>
      <c r="R39" s="253"/>
      <c r="S39" s="254"/>
      <c r="T39" s="138"/>
      <c r="U39" s="139">
        <f>J39*M39</f>
        <v>0</v>
      </c>
      <c r="V39" s="140" t="s">
        <v>78</v>
      </c>
      <c r="W39" s="129"/>
      <c r="Z39" s="161"/>
    </row>
    <row r="40" spans="1:26" ht="6.75" customHeight="1">
      <c r="A40" s="142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66"/>
      <c r="T40" s="81"/>
      <c r="U40" s="66"/>
      <c r="V40" s="81"/>
      <c r="W40" s="143"/>
    </row>
    <row r="41" spans="1:26" s="53" customFormat="1" ht="24" customHeight="1">
      <c r="A41" s="7"/>
      <c r="B41" s="249" t="s">
        <v>15</v>
      </c>
      <c r="C41" s="250"/>
      <c r="D41" s="250"/>
      <c r="E41" s="250"/>
      <c r="F41" s="250"/>
      <c r="G41" s="251"/>
      <c r="H41" s="251"/>
      <c r="I41" s="251"/>
      <c r="J41" s="251"/>
      <c r="K41" s="251"/>
      <c r="L41" s="251"/>
      <c r="M41" s="251"/>
      <c r="N41" s="251"/>
      <c r="O41" s="172"/>
      <c r="P41" s="131"/>
      <c r="Q41" s="131"/>
      <c r="R41" s="131"/>
      <c r="S41" s="131"/>
      <c r="T41" s="131"/>
      <c r="U41" s="131"/>
      <c r="V41" s="132"/>
      <c r="W41" s="143"/>
    </row>
    <row r="42" spans="1:26" s="154" customFormat="1" ht="15.75" customHeight="1" thickBot="1">
      <c r="A42" s="155"/>
      <c r="B42" s="156" t="s">
        <v>45</v>
      </c>
      <c r="C42" s="156"/>
      <c r="D42" s="156"/>
      <c r="E42" s="156"/>
      <c r="F42" s="156"/>
      <c r="G42" s="156" t="s">
        <v>50</v>
      </c>
      <c r="H42" s="156"/>
      <c r="I42" s="156"/>
      <c r="J42" s="156"/>
      <c r="K42" s="156"/>
      <c r="L42" s="156"/>
      <c r="M42" s="156"/>
      <c r="N42" s="156"/>
      <c r="O42" s="156" t="s">
        <v>76</v>
      </c>
      <c r="P42" s="156"/>
      <c r="Q42" s="156"/>
      <c r="R42" s="156"/>
      <c r="S42" s="156"/>
      <c r="T42" s="156"/>
      <c r="U42" s="156"/>
      <c r="V42" s="156"/>
      <c r="W42" s="157"/>
    </row>
  </sheetData>
  <sheetProtection algorithmName="SHA-512" hashValue="O/mkV6x7dRU4PvnH+UBpwLGPQDI87NNG1gWIuVF4WZEmUXcDYdwZN+gll/pWsTBsMd4bsnEstM1XbIbat/UHdw==" saltValue="pIm6ep2Hmgp+/CT6N3Kh8A==" spinCount="100000" sheet="1" objects="1" scenarios="1" selectLockedCells="1"/>
  <mergeCells count="26">
    <mergeCell ref="J6:K7"/>
    <mergeCell ref="G7:H7"/>
    <mergeCell ref="O7:P7"/>
    <mergeCell ref="X9:AA11"/>
    <mergeCell ref="B37:N37"/>
    <mergeCell ref="B6:B7"/>
    <mergeCell ref="C6:C7"/>
    <mergeCell ref="B2:J2"/>
    <mergeCell ref="O2:V2"/>
    <mergeCell ref="M7:N7"/>
    <mergeCell ref="E4:F4"/>
    <mergeCell ref="H4:J4"/>
    <mergeCell ref="K4:L4"/>
    <mergeCell ref="M4:V4"/>
    <mergeCell ref="U6:V7"/>
    <mergeCell ref="E6:H6"/>
    <mergeCell ref="M6:P6"/>
    <mergeCell ref="E7:F7"/>
    <mergeCell ref="R6:S7"/>
    <mergeCell ref="B41:F41"/>
    <mergeCell ref="G41:N41"/>
    <mergeCell ref="O39:S39"/>
    <mergeCell ref="O37:S37"/>
    <mergeCell ref="X13:AA15"/>
    <mergeCell ref="G39:H39"/>
    <mergeCell ref="X19:AA21"/>
  </mergeCells>
  <phoneticPr fontId="0" type="noConversion"/>
  <printOptions horizontalCentered="1" verticalCentered="1"/>
  <pageMargins left="0.39370078740157483" right="0.23622047244094491" top="0.23622047244094491" bottom="0.19685039370078741" header="0.23622047244094491" footer="0.15748031496062992"/>
  <pageSetup paperSize="9" orientation="landscape" r:id="rId1"/>
  <headerFooter alignWithMargins="0">
    <oddFooter>&amp;L&amp;8&amp;K00-049© Udo Egermeier SG 32 LRA NEA-BW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XFD1048576"/>
    </sheetView>
  </sheetViews>
  <sheetFormatPr baseColWidth="10" defaultRowHeight="12.75"/>
  <cols>
    <col min="1" max="16384" width="11.42578125" style="174"/>
  </cols>
  <sheetData>
    <row r="1" spans="1:1" ht="20.25">
      <c r="A1" s="173" t="s">
        <v>111</v>
      </c>
    </row>
    <row r="2" spans="1:1" ht="20.25">
      <c r="A2" s="173" t="s">
        <v>112</v>
      </c>
    </row>
    <row r="3" spans="1:1" ht="20.25">
      <c r="A3" s="173" t="s">
        <v>113</v>
      </c>
    </row>
    <row r="4" spans="1:1" ht="20.25">
      <c r="A4" s="173" t="s">
        <v>114</v>
      </c>
    </row>
    <row r="5" spans="1:1" ht="20.25">
      <c r="A5" s="173" t="s">
        <v>115</v>
      </c>
    </row>
    <row r="6" spans="1:1" ht="20.25">
      <c r="A6" s="173" t="s">
        <v>116</v>
      </c>
    </row>
    <row r="7" spans="1:1" ht="20.25">
      <c r="A7" s="173" t="s">
        <v>117</v>
      </c>
    </row>
    <row r="8" spans="1:1" ht="20.25">
      <c r="A8" s="173" t="s">
        <v>118</v>
      </c>
    </row>
    <row r="9" spans="1:1" ht="20.25">
      <c r="A9" s="173" t="s">
        <v>119</v>
      </c>
    </row>
    <row r="10" spans="1:1" ht="20.25">
      <c r="A10" s="173" t="s">
        <v>120</v>
      </c>
    </row>
    <row r="11" spans="1:1" ht="20.25">
      <c r="A11" s="173" t="s">
        <v>121</v>
      </c>
    </row>
    <row r="12" spans="1:1" ht="20.25">
      <c r="A12" s="173" t="s">
        <v>122</v>
      </c>
    </row>
    <row r="13" spans="1:1" ht="20.25">
      <c r="A13" s="173" t="s">
        <v>123</v>
      </c>
    </row>
  </sheetData>
  <sheetProtection algorithmName="SHA-512" hashValue="XqYDf+svkjUU68MvcCSL+nKynRTwy6ERY5DcxVzEYR5QPlfZEskjAYC6QNa2QEI7lvInViH8/h1FhF31NRU5Yg==" saltValue="lK/NmhFy5USUIHl36e16xw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19</vt:i4>
      </vt:variant>
    </vt:vector>
  </HeadingPairs>
  <TitlesOfParts>
    <vt:vector size="24" baseType="lpstr">
      <vt:lpstr>Deckblatt_Arbeitnehmer</vt:lpstr>
      <vt:lpstr>Berechnung_Arbeitnehmer</vt:lpstr>
      <vt:lpstr>Deckblatt_Selbstständige</vt:lpstr>
      <vt:lpstr>Berechnung_Selbständige</vt:lpstr>
      <vt:lpstr>Wochenfaktor</vt:lpstr>
      <vt:lpstr>Berechnung_Arbeitnehmer!Druckbereich</vt:lpstr>
      <vt:lpstr>Berechnung_Selbständige!Druckbereich</vt:lpstr>
      <vt:lpstr>Deckblatt_Arbeitnehmer!Druckbereich</vt:lpstr>
      <vt:lpstr>Deckblatt_Selbstständige!Druckbereich</vt:lpstr>
      <vt:lpstr>Berechnung_Arbeitnehmer!Kontrollkästchen1</vt:lpstr>
      <vt:lpstr>Berechnung_Arbeitnehmer!Text10</vt:lpstr>
      <vt:lpstr>Berechnung_Arbeitnehmer!Text12</vt:lpstr>
      <vt:lpstr>Berechnung_Arbeitnehmer!Text14</vt:lpstr>
      <vt:lpstr>Berechnung_Arbeitnehmer!Text15</vt:lpstr>
      <vt:lpstr>Berechnung_Arbeitnehmer!Text16</vt:lpstr>
      <vt:lpstr>Berechnung_Arbeitnehmer!Text2</vt:lpstr>
      <vt:lpstr>Berechnung_Arbeitnehmer!Text3</vt:lpstr>
      <vt:lpstr>Berechnung_Arbeitnehmer!Text4</vt:lpstr>
      <vt:lpstr>Berechnung_Arbeitnehmer!Text5</vt:lpstr>
      <vt:lpstr>Berechnung_Arbeitnehmer!Text6</vt:lpstr>
      <vt:lpstr>Berechnung_Arbeitnehmer!Text7</vt:lpstr>
      <vt:lpstr>Berechnung_Arbeitnehmer!Text8</vt:lpstr>
      <vt:lpstr>Berechnung_Arbeitnehmer!Text9</vt:lpstr>
      <vt:lpstr>Berechnung_Arbeitnehmer!Zahl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udo.egermeier</dc:creator>
  <cp:lastModifiedBy>Krug, Dominik</cp:lastModifiedBy>
  <cp:lastPrinted>2016-06-10T06:21:45Z</cp:lastPrinted>
  <dcterms:created xsi:type="dcterms:W3CDTF">2012-04-20T07:18:06Z</dcterms:created>
  <dcterms:modified xsi:type="dcterms:W3CDTF">2018-02-23T08:48:05Z</dcterms:modified>
</cp:coreProperties>
</file>